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1" activeTab="4"/>
  </bookViews>
  <sheets>
    <sheet name="Zestawienie zbiorcze" sheetId="1" r:id="rId1"/>
    <sheet name="przedmiar robót budowlanych" sheetId="2" r:id="rId2"/>
    <sheet name="przedmiar zagospodarowanie tere" sheetId="3" r:id="rId3"/>
    <sheet name="przedmiar robót sanitarnych" sheetId="4" r:id="rId4"/>
    <sheet name="przedmiar robót elektrycznych" sheetId="5" r:id="rId5"/>
  </sheets>
  <definedNames/>
  <calcPr fullCalcOnLoad="1" fullPrecision="0"/>
</workbook>
</file>

<file path=xl/sharedStrings.xml><?xml version="1.0" encoding="utf-8"?>
<sst xmlns="http://schemas.openxmlformats.org/spreadsheetml/2006/main" count="3040" uniqueCount="1191">
  <si>
    <r>
      <rPr>
        <sz val="8"/>
        <color indexed="8"/>
        <rFont val="Times New Roman"/>
        <family val="1"/>
      </rPr>
      <t xml:space="preserve">Oprawy oświetleniowe awaryjne, • Obudowa z białego poliwęglanu, klosz z przeźroczystego poliwęglanu
</t>
    </r>
    <r>
      <rPr>
        <sz val="8"/>
        <color indexed="8"/>
        <rFont val="Arial"/>
        <family val="2"/>
      </rPr>
      <t>• Klasa izolacji II
• Stopień ochrony IP65
• LED 3W
• Temperatura otoczenia 0⁰C do +40⁰C
• Czas pracy w trybie awaryjnym 1,2 lub 3 godziny
• Montaż: natynkowy, podtynkowy
• Wymiary: prostokątna 276x143x44 [mm]
• Strumień świetlny oprawy: 350 lm (tryb SE)
• Oprawa wyposażona w moduł awaryjny adresowalny z unikatowym adresem Oprawa AW5</t>
    </r>
  </si>
  <si>
    <t>Instalacje elektryczne</t>
  </si>
  <si>
    <t>Mechaniczne wykucie bruzd dla przewodow wtynkowych w cegle</t>
  </si>
  <si>
    <t>Przewody kabelkowe o łącznym przekroju żył do 7.5 mm2 układane p.t. w gotowych bruzdach w podłożu innym niż betonowe, przewody YDYżo 3x1,5</t>
  </si>
  <si>
    <t>Przewody kabelkowe o łącznym przekroju żył do 7.5 mm2 układane p.t. w gotowych bruzdach w podłożu innym niż betonowe, przewody YDYżo 4x1,5</t>
  </si>
  <si>
    <t>Przewody kabelkowe o łącznym przekroju żył do 7.5 mm2 układane p.t. w gotowych bruzdach w podłożu innym niż betonowe, Przewody YTKSYekw 1x2x0,5</t>
  </si>
  <si>
    <t>Przewody kabelkowe o łącznym przekroju żył do 7.5 mm2 układane p.t. w gotowych bruzdach w podłożu innym niż betonowe, Przewody YDYżo 3x2,5</t>
  </si>
  <si>
    <t>Przewody kabelkowe o łącznym przekroju żył do 12.5 mm2 układane p.t. w gotowych bruzdach w podłożu innym niż betonowe, Przewody YDYżo 5x2,5</t>
  </si>
  <si>
    <t>Przewody kabelkowe o łącznym przekroju żył do 7.5 mm2 układane p.t. w gotowych bruzdach w podłożu innym niż betonowe, Przewody kabelkowe - HTKSH PH 90 1x1x0,8</t>
  </si>
  <si>
    <t>Przygotowanie podłoża pod osprzęt instalacyjny mocowany przez przykręcenie do kołków plastykowych osadzonych w podłożu ceglanym</t>
  </si>
  <si>
    <t>Gniazda instalacyjne wtyczkowe ze stykiem ochronnym bryzgoszczelne 2-biegunowe przykręcane o obciążalności do 16 A i przekroju przewodów do 2.5 mm2</t>
  </si>
  <si>
    <t>Puszki z tworzywa sztucznego o wym. 75x75 mm o 3 wylotach dla przewodów o przekroju do 2.5 mm2</t>
  </si>
  <si>
    <t>Aparaty elektryczne o masie do 2.5 kg, Czujnik ruchu sufitowy 160st</t>
  </si>
  <si>
    <t>Aparaty elektryczne o masie do 2.5 kg, Sterownik BKN230-24</t>
  </si>
  <si>
    <t>Przygotowanie podłoża pod osprzęt instalacyjny mocowany przez przykręcenie do konsolek osadzonych w podłożu - wykonanie ślepych otworów w podłożu ceglanym</t>
  </si>
  <si>
    <t>Puszki instalacyjne podtynkowe pojedyncze o śr.do 60 mm</t>
  </si>
  <si>
    <t>Wentylatory ścienne</t>
  </si>
  <si>
    <t>Łączniki i przyciski jednobiegunowe podtynkowe w puszce instalacyjnej</t>
  </si>
  <si>
    <t>Łączniki świecznikowe podtynkowe w puszce instalacyjnej</t>
  </si>
  <si>
    <t>Łączniki krzyżowe, dwubiegunowe podtynkowe w puszce instalacyjnej</t>
  </si>
  <si>
    <t>Gniazda instalacyjne wtyczkowe ze stykiem ochronnym podtynkowe 2-biegunowe przelotowe podwójne o obciążalności do 10 A i przekroju przewodów do 2.5 mm2</t>
  </si>
  <si>
    <t>Gniazda instalacyjne wtyczkowe ze stykiem ochronnym bryzgoszczelne 2-biegunowe przykręcane o obciążalności do 16 A i przekroju przewodów do 2.5 mm2 (Krotność= 2)</t>
  </si>
  <si>
    <t>Aparaty elektryczne o masie do 2.5 kg Główne wyłączniki prądu</t>
  </si>
  <si>
    <t>Przebijanie otworów śr. 25 mm o długości do 40 cm w ścianach lub stropach z betonu</t>
  </si>
  <si>
    <t>otw.</t>
  </si>
  <si>
    <t>Przebijanie otworów śr. 25 mm o długości do 2 1/2 ceg. w ścianach lub stropach z cegły</t>
  </si>
  <si>
    <t>Przewody kabelkowe o łącznym przekroju żył do 7.5 mm2 układane p.t. w gotowych bruzdach w podłożu innym niż betonowe HDGS 2x1,5 mm2/750V,</t>
  </si>
  <si>
    <t>Instalacja przyzywowa WC niepełnosprawnych</t>
  </si>
  <si>
    <t>Przewody kabelkowe o łącznym przekroju żył do 7.5 mm2 układane p.t. w gotowych bruzdach w podłożu innym niż betonowe, Przewody kabelkowe - YTKSY 2x2x0,5</t>
  </si>
  <si>
    <t>Przygotowanie podłoża pod osprzęt instalacyjny mocowany na zaprawie cementowej lub gipsowej - wykonanie ślepych otworów w podłożu ceglanym</t>
  </si>
  <si>
    <t>Łączniki i przyciski jednobiegunowe podtynkowe w puszce instalacyjnej, Przycisk pociągowy</t>
  </si>
  <si>
    <t>Łączniki i przyciski jednobiegunowe podtynkowe w puszce instalacyjnej, Kasownik</t>
  </si>
  <si>
    <t>Łączniki i przyciski jednobiegunowe podtynkowe w puszce instalacyjnej, Lampka z buczkiem</t>
  </si>
  <si>
    <t>Łączniki i przyciski jednobiegunowe podtynkowe w puszce instalacyjnej, Transformator</t>
  </si>
  <si>
    <t>Instalacja strukturalna</t>
  </si>
  <si>
    <t>ST-E-02</t>
  </si>
  <si>
    <t>Wykucie bruzd dla rur RKLG18, RS22 w cegle</t>
  </si>
  <si>
    <t>45312100-8</t>
  </si>
  <si>
    <t>45312200-9</t>
  </si>
  <si>
    <t>Razem instalacja co i ciepła technologicznego do Zestawienia Zbiorczego</t>
  </si>
  <si>
    <t>45331230-7</t>
  </si>
  <si>
    <t>4. INSTALACJA KLIMATYZACJI</t>
  </si>
  <si>
    <t>zmieniono jm. na kpl.</t>
  </si>
  <si>
    <t>Klimatyzatory typu split składające się z jednostki zewnętrznej i wewnętrznej ściennej o mocy chłodniczej 3,4kW oraz wyposażenie (pilot bezprzewodowy, niezbędne materiały instalacyjne itp.)</t>
  </si>
  <si>
    <t>System o zmiennym przepływie czynnika chłodniczego VRF składający się z dwóch jednostek zewnętrznych o łącznej mocy chłodniczej 68kW i trzynastu jednostek wewnętrznych podłogowych o mocach chłodniczych 3,6kW -9szt, 4,5kW -3 szt, 5,6kW -1 szt oraz wyposażenie (sterowniki przewodowe z ekranem dotykowym, niezbędne materiały instalacyjne, w tym pompki do odprowadzania skroplin itp.)</t>
  </si>
  <si>
    <t>Wykonanie na budowie i montaż konstrukcji spawanych - konstrukcje do montażu jednostek zewnętrznych</t>
  </si>
  <si>
    <t>Rurociągi miedziane lutowane dz 6,35mm</t>
  </si>
  <si>
    <t>Rurociągi miedziane lutowane dz 9,52mm</t>
  </si>
  <si>
    <t>Rurociągi miedziane lutowane dz 12,7mm</t>
  </si>
  <si>
    <t>Rurociągi miedziane lutowane dz 15,88mm</t>
  </si>
  <si>
    <t>Rurociągi miedziane lutowane dz 19,05mm</t>
  </si>
  <si>
    <t>Rurociągi miedziane lutowane dz 22,22mm</t>
  </si>
  <si>
    <t>Rurociągi miedziane lutowane dz 28,58mm</t>
  </si>
  <si>
    <t>Rurociągi miedziane lutowane dz 34,92mm</t>
  </si>
  <si>
    <t>Rurociągi z tworzyw sztucznych PE dz 32mm</t>
  </si>
  <si>
    <t>Napełnianie urządzeń i instalacji czynnikiem chłodniczym R410A</t>
  </si>
  <si>
    <t>Rura ochronna z rur PVC dz 50mm</t>
  </si>
  <si>
    <t>Rura ochronna z rur PVC dz 110mm</t>
  </si>
  <si>
    <t>Dodatki za podejście dopływowe z rur PE dz 32mm</t>
  </si>
  <si>
    <t>Izolacja rurociągów dz 6,35mm otulinami kauczukowymi gr. 13mm</t>
  </si>
  <si>
    <t>Izolacja rurociągów dz 10mm otulinami kauczukowymi gr. 13mm</t>
  </si>
  <si>
    <t>Izolacja rurociągów dz 12mm otulinami kauczukowymi gr. 13mm</t>
  </si>
  <si>
    <t>Izolacja rurociągów dz 15mm otulinami kauczukowymi gr. 13mm</t>
  </si>
  <si>
    <t>Izolacja rurociągów dz 18mm otulinami kauczukowymi gr. 20mm</t>
  </si>
  <si>
    <t>Izolacja rurociągów dz 22mm otulinami kauczukowymi gr. 25mm</t>
  </si>
  <si>
    <t>Izolacja rurociągów dz 28mm otulinami kauczukowymi gr. 25mm</t>
  </si>
  <si>
    <t>Izolacja rurociągów dz 35mm otulinami kauczukowymi gr. 30mm</t>
  </si>
  <si>
    <t>Izolacja rurociągów dz 35mm otulinami kauczukowymi gr. 35mm</t>
  </si>
  <si>
    <t>Izolacja rurociągów dz 15mm otulinami kauczukowymi gr 15,5mm</t>
  </si>
  <si>
    <t>Zawór 3-drogowy dn 20mm (dostawa z centralą wentylacyjną)</t>
  </si>
  <si>
    <t>Zawory przelotowe dn 10mm</t>
  </si>
  <si>
    <t>Zawory przelotowe dn 20mm</t>
  </si>
  <si>
    <t>Filtry siatkowe dn 20mm</t>
  </si>
  <si>
    <t>Próba szczelności urządzeń i instalacji klimatyzacji</t>
  </si>
  <si>
    <t>Uruchomienie i uzyskanie niskich temperatur</t>
  </si>
  <si>
    <t>Zabezpieczenia ogniochronne przejść instalacyjnych przez przegrody budowlane w klasie EI120, wraz z oznaczeniem i sporządzeniem schematu zabezpieczeń, aprobatami i przeszkoleniem</t>
  </si>
  <si>
    <t>Wykonanie dokumentacji montażowej, uruchomienie i regulacja instalacji klimatyzacji, szkolenie obsługi</t>
  </si>
  <si>
    <t>Osłona z rury PCV dz 110mm na rurociąg łączący instalację klimatyzacyjną wewnątrz budynku z jednostką zewnętrzną</t>
  </si>
  <si>
    <t>Zasypanie i zagęszczenie mechaniczne wykopów z gruntu kategorii I-III</t>
  </si>
  <si>
    <t>Przebicie otworów w ścianach z cegieł o grubości 50cm na zaprawie cementowo-wapiennej</t>
  </si>
  <si>
    <t>Przebicie otworów w ścianach z cegieł o grubości 75cm na zaprawie cementowo-wapiennej</t>
  </si>
  <si>
    <t>Razem instalacja klimatyzacji do Zestawienia Zbiorczego</t>
  </si>
  <si>
    <t>45331210-1</t>
  </si>
  <si>
    <t>5. INSTALACJA WENTYLACJI MECHANICZNEJ</t>
  </si>
  <si>
    <t>Przewody wentylacyjne stalowe ocynkowane, prostokątne o obwodzie do 1000mm - wraz z próbą montażową</t>
  </si>
  <si>
    <t>Przebicie otworów w ścianach z cegieł o grubości 1 cegły na zaprawie cementowo-wapiennej</t>
  </si>
  <si>
    <t>Przebicie otworów w stropie ceramicznym</t>
  </si>
  <si>
    <t>Przewody wentylacyjne stalowe ocynkowane, prostokątne o obwodzie do 1400mm - wraz z próbą montażową</t>
  </si>
  <si>
    <t>Przewody wentylacyjne stalowe ocynkowane, prostokątne o obwodzie do 1800mm - wraz z próbą montażową</t>
  </si>
  <si>
    <t>Przewody wentylacyjne stalowe ocynkowane, prostokątne o obwodzie do 4400mm - wraz z próbą montażową</t>
  </si>
  <si>
    <t>Izolacja przewodów wentylacyjnych prostokątnych matami (płytami) grubości 50mm laminowanymi folią aluminiową</t>
  </si>
  <si>
    <t>Przewody wentylacyjne preizolowane (dwupłaszczowe z izolacją gr. 50mm) stalowe ocynkowane o średnicy 125mm - wraz z próbą montażową</t>
  </si>
  <si>
    <t>Przewody wentylacyjne preizolowane (dwupłaszczowe z izolacją gr. 50mm) stalowe ocynkowane o średnicy 160mm - wraz z próbą montażową</t>
  </si>
  <si>
    <t>Mostki bocznikujące na rurach o śr.do 100 mm łączone na obejmy LgY 10</t>
  </si>
  <si>
    <t xml:space="preserve">Razem  instalacje elektryczne ogólne: rozdzielnice, wewnętrzne linie zasilające, oprawy oświetleniowe, instalacje elektryczne, inst. przyzywowa WC niepełnosprawnych, inst. strukturalna, inst. p/oblodzeniowa, odgromowa do Zestawienia Zbiorczego </t>
  </si>
  <si>
    <t>Oświetlenie zewnętrzne</t>
  </si>
  <si>
    <t>128</t>
  </si>
  <si>
    <t>Kopanie rowów dla kabli w sposób ręczny w gruncie kat. III (Krotność= 0,24)</t>
  </si>
  <si>
    <t>129</t>
  </si>
  <si>
    <t>Zasypywanie rowów dla kabli wykonanych ręcznie w gruncie kat. III (Krotność= 0,16)</t>
  </si>
  <si>
    <t>130</t>
  </si>
  <si>
    <t>Nasypanie warstwy piasku na dnie rowu kablowego o szerokości do 0.4 m (Krotność= 2)</t>
  </si>
  <si>
    <t>131</t>
  </si>
  <si>
    <t>Ułożenie rur osłonowych z PCW o śr.do 140 mm</t>
  </si>
  <si>
    <t>132</t>
  </si>
  <si>
    <t>Demontaż kabli wielożyłowych o masie 0,5-1,0 kg/m układanych w gruncie kat. III-IV</t>
  </si>
  <si>
    <t>133</t>
  </si>
  <si>
    <t>Układanie kabli o masie do 1.0 kg/m w rowach kablowych ręcznieUłożenie kabla istniejącego</t>
  </si>
  <si>
    <t>134</t>
  </si>
  <si>
    <t>Układanie kabli o masie do 1.0 kg/m w rowach kablowych ręcznie YKY 5x10</t>
  </si>
  <si>
    <t>135</t>
  </si>
  <si>
    <t>Montaż latarń oświetleniowych parkowych wysokość 6m stylizowanych z ustawieniem fundamentu prefabrykowanego</t>
  </si>
  <si>
    <t>136</t>
  </si>
  <si>
    <t>Zarobienie na sucho końca kabla 5-żyłowego o przekroju żył do 16 mm2 na napięcie do 1 kV o izolacji i powłoce z tworzyw sztucznych</t>
  </si>
  <si>
    <t>Badania i pomiary</t>
  </si>
  <si>
    <t>137</t>
  </si>
  <si>
    <t>Sprawdzenie i pomiar 1-fazowego obwodu elektrycznego niskiego napięcia</t>
  </si>
  <si>
    <t>138</t>
  </si>
  <si>
    <t>Sprawdzenie i pomiar 3-fazowego obwodu elektrycznego niskiego napięcia</t>
  </si>
  <si>
    <t>139</t>
  </si>
  <si>
    <t>Badanie linii kablowej N.N.- kabel 4-żyłowy</t>
  </si>
  <si>
    <t>odc.</t>
  </si>
  <si>
    <t>140</t>
  </si>
  <si>
    <t>Badanie linii kablowej N.N.- kabel 5-żyłowy</t>
  </si>
  <si>
    <t>141</t>
  </si>
  <si>
    <t>Sprawdzenie samoczynnego wyłączania zasilania (pierwsza próba)</t>
  </si>
  <si>
    <t>prób.</t>
  </si>
  <si>
    <t>142</t>
  </si>
  <si>
    <t>Sprawdzenie samoczynnego wyłączania zasilania (następna próba)</t>
  </si>
  <si>
    <t>143</t>
  </si>
  <si>
    <t>Sprawdzenie samoczynnego wyłączenia zasilania - pomiar impedancji pętli zwarciowej - pierwszy</t>
  </si>
  <si>
    <t>144</t>
  </si>
  <si>
    <t>Sprawdzenie samoczynnego wyłączenia zasilania - pomiar impedancji pętli zwarciowej - każdy następny</t>
  </si>
  <si>
    <t>145</t>
  </si>
  <si>
    <t>Badania i pomiary instalacji piorunochronnej (pierwszy pomiar)</t>
  </si>
  <si>
    <t>146</t>
  </si>
  <si>
    <t>Badania i pomiary instalacji piorunochronnej (każdy następny pomiar)</t>
  </si>
  <si>
    <t>147</t>
  </si>
  <si>
    <t>Badania i pomiary instalacji uziemiającej (pierwszy pomiar)</t>
  </si>
  <si>
    <t>148</t>
  </si>
  <si>
    <t>Pomiar natężenia oświetlenia wnętrz na wyznaczonych punktach pomiarowych płaszczyzny roboczej - pomiar pierwszy</t>
  </si>
  <si>
    <t>punkt</t>
  </si>
  <si>
    <t>149</t>
  </si>
  <si>
    <t>Pomiar natężenia oświetlenia wnętrz na wyznaczonych punktach pomiarowych płaszczyzny roboczej - każdy następny pomiar w pomieszczeniu</t>
  </si>
  <si>
    <t>150</t>
  </si>
  <si>
    <t>Pomiar natężenia oświetlenia wnętrz bezpośrednio na stanowisku roboczym</t>
  </si>
  <si>
    <t>Razem oświetlenie zewnętrzne: linia kablowa YKY 5x10mm2- długość 89 m, latarnie oświetleniowe parkowe wys. 6m- 4 kpldo Zestawienia Zbiorczego</t>
  </si>
  <si>
    <t>System sygnalizacji alarmu pożaru</t>
  </si>
  <si>
    <t>Montaż kompaktowej centrali alarmowej do 8 linii dozorowych, Centrala sygnalizacji pożaru POLON 4900</t>
  </si>
  <si>
    <t>Montaż obudowy o wielkości do 6 HE, Obudowa na dodatkowe akumulatory PAR4800</t>
  </si>
  <si>
    <t>Montaż akumulatora bezobsługowego o poj. do 130 Ah, Akumulator żelowy 12V 40Ah</t>
  </si>
  <si>
    <t>Montaż gniazd pożarowych w wykonaniu adresowym do samoczynnych ostrzegaczy pożarowych - czujek, Gniazdo czujki G-40</t>
  </si>
  <si>
    <t>Montaż czujek pożarowych - izotopowa lub optyczna dymu, Optyczna czujka dymu DUR-4046</t>
  </si>
  <si>
    <t>Montaż dodatkowych urządzeń i elementów SAP - dodatkowe wnętrzowe wskaźniki zadziałania w wyk. konwencjonalnym w uprzednio zainst. gniazdach i obudowach wraz ze sprawdzeniem, Wskaźnik zadziałania WZ-31</t>
  </si>
  <si>
    <t>Montaż ręcznych ostrzegaczy pożaru - przycisk typu adresowego, Ręczny ostrzegacz pożarowy ROP 4001</t>
  </si>
  <si>
    <t>Montaż obudowy o wielkości do 1 HE, Obudowa EKS</t>
  </si>
  <si>
    <t>Montaż dodatkowej karty funkcyjnej centrali alarmowej - karta przekaźnikowa do 4 wejść/wyjść, Element kontrolno - sterujący EKS4001</t>
  </si>
  <si>
    <t>Montaż sygnalizatora optyczno- akustycznego zewnętrznego z zasilaniem awaryjnym, Sygnalizator akustyczno - optyczny (głosowy) SAW6006</t>
  </si>
  <si>
    <t>Montaż sygnalizatora akustycznego wewnętrznego lub zewnętrznego, Sygnalizator akustyczno - optyczny  zewnętrzny SAOZ-Pd</t>
  </si>
  <si>
    <t>Klapy przeciwpożarowe odcinające w klasie EI120, z siłownikiem elektrycznym ze sprężyną powrotną, o średnicy 100mm</t>
  </si>
  <si>
    <t>Klapy przeciwpożarowe odcinające w klasie EI120, z siłownikiem elektrycznym ze sprężyną powrotną, o średnicy 125mm</t>
  </si>
  <si>
    <t>Klapy przeciwpożarowe odcinające w klasie EI120, z siłownikiem elektrycznym ze sprężyną powrotną, o średnicy 160mm</t>
  </si>
  <si>
    <t>Klapy przeciwpożarowe odcinające w klasie EI120, z siłownikiem elektrycznym ze sprężyną powrotną, o średnicy 200mm</t>
  </si>
  <si>
    <t>Razem instalacja wentylacji mechanicznej  do Zestawienia Zbiorczego</t>
  </si>
  <si>
    <t>45330000-9</t>
  </si>
  <si>
    <t>6. INSTALACJA WODNO - KANALIZACYJNA</t>
  </si>
  <si>
    <t>Demontaż umywalki porcelanowej</t>
  </si>
  <si>
    <t>Demontaż ustępu z miską porcelanową lub żeliwną</t>
  </si>
  <si>
    <t>Demontaż wanny kąpielowej</t>
  </si>
  <si>
    <t>Demontaż baterii stojacej umywalkowej lub zmywakowej</t>
  </si>
  <si>
    <t>Demontaż rurociągu żeliwnego kanalizacyjnego dn 50mm w wykopie</t>
  </si>
  <si>
    <t>Demontaż rurociągu żeliwnego kanalizacyjnego dn 75mm w wykopie</t>
  </si>
  <si>
    <t>Demontaż rurociągu żeliwnego kanalizacyjnego dn 100mm w wykopie</t>
  </si>
  <si>
    <t>Demontaż rurociągu żeliwnego kanalizacyjnego dn 150mm w wykopie</t>
  </si>
  <si>
    <t>Demontaż rury wywiewnej blaszanej</t>
  </si>
  <si>
    <t>Demontaż hydrantu ściennego o średnicy 25mm</t>
  </si>
  <si>
    <t>Demontaż skrzynki hydrantowej ściennej</t>
  </si>
  <si>
    <t>Demontaż termy elektrycznej</t>
  </si>
  <si>
    <t>Demontaż wpustu żeliwnego podłogowego</t>
  </si>
  <si>
    <t>Demontaż wodomierza skrzydełkowego dn 20mm</t>
  </si>
  <si>
    <t>Instalacja wodociągowa</t>
  </si>
  <si>
    <t>Zestaw hydroforowy do celów przeciwpożarowych o wydajności 3,7dm3/s z płynną regulacją obrotów przetwornicami częstotliwości, obejściem rezerwowym i sterowaniem mikroprocesorowym. Wycenić również uruchomienie zestawu i szkolenie obsługi</t>
  </si>
  <si>
    <t>Rurociągi stalowe cienkościenne nierdzewne, zaprasowywane dz 15x1,0mm</t>
  </si>
  <si>
    <t>Rurociągi stalowe cienkościenne nierdzewne, zaprasowywane dz 18x1,0mm</t>
  </si>
  <si>
    <t>Rurociągi stalowe cienkościenne nierdzewne, zaprasowywane dz 22x1,2mm</t>
  </si>
  <si>
    <t>Rurociągi stalowe cienkościenne nierdzewne, zaprasowywane dz 28x1,2mm</t>
  </si>
  <si>
    <t>Rurociągi stalowe cienkościenne nierdzewne, zaprasowywane dz 35x1,5mm</t>
  </si>
  <si>
    <t>Rurociągi stalowe cienkościenne nierdzewne, zaprasowywane dz 54x1,5mm</t>
  </si>
  <si>
    <t>Śrubunek zaprasowywany z gwintem 22x20mm</t>
  </si>
  <si>
    <t>Śrubunek zaprasowywany z gwintem 35x32mm</t>
  </si>
  <si>
    <t>Śrubunek zaprasowywany z gwintem 42x40mm</t>
  </si>
  <si>
    <t>Śrubunek zaprasowywany z gwintem 54x50mm</t>
  </si>
  <si>
    <t>Złączka zaprasowywana z gwintem 15x15mm</t>
  </si>
  <si>
    <t>Złączka zaprasowywana z gwintem 18x15mm</t>
  </si>
  <si>
    <t>Złączka zaprasowywana z gwintem 22x20mm</t>
  </si>
  <si>
    <t>Złączka zaprasowywana z gwintem 35x32mm</t>
  </si>
  <si>
    <t>Złączka zaprasowywana z gwintem 42x40mm</t>
  </si>
  <si>
    <t>Złączka zaprasowywana z gwintem 54x50mm</t>
  </si>
  <si>
    <t>Płukanie instalacji wodociągowej w budynkach</t>
  </si>
  <si>
    <t>Próba szczelności instalacji wodociągowych z rur stalowych dn do 65mm</t>
  </si>
  <si>
    <t>Dodatki za podejścia dopływowe stalowe do hydrantów o połączeniu sztywnym dn 25mm</t>
  </si>
  <si>
    <t>Dodatki za podejścia obustronne do wodomierzy dn 32mm</t>
  </si>
  <si>
    <t>Wodomierz do wody zimnej jednostrumieniowy klasy C, Qn=6,3m3/h dn 32mm</t>
  </si>
  <si>
    <t>Filtr do wody zimnej z płukaniem wstecznym i manomterem dn 40mm</t>
  </si>
  <si>
    <t>Zawory przelotowe kulowe dn 50mm</t>
  </si>
  <si>
    <t>Zawory wypływowe ze złączką do węża dn 15mm</t>
  </si>
  <si>
    <t>Zawór antyskażeniowy ze strefą obniżonego ciśnienia i możliwością nadzoru typ BA dn 40mm</t>
  </si>
  <si>
    <t>Baterie umywalkowe stojące jednouchwytowe z przyłączem elastycznym w oplocie ze stali nierdzewnej</t>
  </si>
  <si>
    <t>Baterie zlewozmywakowe stojące jednouchwytowe z przyłączem elastycznym w oplocie ze stali nierdzewnej</t>
  </si>
  <si>
    <t>Baterie bidetowe stojące jednouchwytowe z zaworem spustowym i przyłączem elastycznym w oplocie ze stali nierdzewnej</t>
  </si>
  <si>
    <t>Baterie natryskowe ścienne jednouchwytowe z zestawem natryskowym przesuwnym chromowanym</t>
  </si>
  <si>
    <t>Hydranty wewnętrzne o średnicy nominalnej 25mm z wężem półsztywnym 30m i szafką naścienną. Wycenić również pomiar ciśnienia i wydajności hydrantów</t>
  </si>
  <si>
    <t>Podgrzewacze wody elektryczne, pojemnościowe 5l, bezciśnieniowe, podumywalkowe</t>
  </si>
  <si>
    <t>Podgrzewacze wody elektryczne, pojemnościowe 80l, ciśnieniowe wiszące, izolowane termicznie</t>
  </si>
  <si>
    <t>Montaż elementów systemu telewizji użytkowej - sekwencyjny przełącznik wizji cyfrowa krosownica wizyjna do 16 wejść videoDemontaż i montaż wsp. 2 do RPrzeniesienie istn. rejestratorazainstalowanie łączówek</t>
  </si>
  <si>
    <t>Przewody kabelkowe o łącznym przekroju żył do 7.5 mm2 układane na gotowych uchwytach bezśrubowych, w korytkach i na drabinkach z mocowaniem pojedynczo</t>
  </si>
  <si>
    <t>Montaż elementów systemu telewizji użytkowej - monitor TVU</t>
  </si>
  <si>
    <t>Próby funkcjonowania elementów systemu telewizji użytkowej - monitor TVU</t>
  </si>
  <si>
    <t>System sygnalizacji włamania i napadu</t>
  </si>
  <si>
    <t>Przewody kabelkowe o łącznym przekroju żył do 7.5 mm2 układane p.t. w gotowych bruzdach w podłożu innym niż betonowe, Przewody YTDY 6x0,5</t>
  </si>
  <si>
    <t>Montaż modułowej centrali alarmowej do 128 linii dozorowych, Centrala alarmowa INTEGRA 128</t>
  </si>
  <si>
    <t>Montaż elementów obsługowych - pulpit obsługowy (konsola) z wyświetlaczem LCD</t>
  </si>
  <si>
    <t>Montaż dodatkowej karty funkcyjnej centrali alarmowej - karta (grupowa) konwencjonalna do 8 linii, Moduł rozszerzeń z zasilaczem CA-64 EPS</t>
  </si>
  <si>
    <t>Montaż dodatkowej karty funkcyjnej centrali alarmowej - karta (grupowa) konwencjonalna do 8 linii, Moduł rozszerzeń CA-64 E</t>
  </si>
  <si>
    <t>Montaż dodatkowej karty funkcyjnej centrali alarmowej - karta (grupowa) konwencjonalna do 8 linii, Moduł rozszerzeń INT-R</t>
  </si>
  <si>
    <t>Montaż dodatkowej karty funkcyjnej centrali alarmowej - karta (grupowa) konwencjonalna do 8 linii, Moduł rozszerzeń INT-O</t>
  </si>
  <si>
    <t>Montaż obudowy o wielkości do 1 HE, Obudowa AWO500</t>
  </si>
  <si>
    <t>Montaż obudowy o wielkości do 1 HE, Obudowa AWO520</t>
  </si>
  <si>
    <t>Montaż dodatkowego wyposażenia systemu alarmowego - antysabotażowy rozdzielacz instalacji alarmowych 8-biegunowy</t>
  </si>
  <si>
    <t>Montaż czujki ruchu- pasywna podczerwieni</t>
  </si>
  <si>
    <t>Montaż czujki stłuczenia szkła - akustyczna</t>
  </si>
  <si>
    <t>Montaż czujki napadowej - ręczny przycisk napadowy</t>
  </si>
  <si>
    <t>Montaż czujki napadowej - odbiornik czujki radiowej napadowej z pilotem i nadajnikiem</t>
  </si>
  <si>
    <t>Montaż czujki otwarcia - kontaktronowa wpuszczana</t>
  </si>
  <si>
    <t>Montaż elementów systemu kontroli dostępu - czytnik identyfikujący kart PIN-kod</t>
  </si>
  <si>
    <t>Montaż elektromechanicznych elementów blokujących - zwora elektromagnetyczna</t>
  </si>
  <si>
    <t>Montaż sygnalizatora akustycznego wewnętrznego</t>
  </si>
  <si>
    <t>Montaż sygnalizatora akustycznego zewnętrznego</t>
  </si>
  <si>
    <t>Montaż akumulatora bezobsługowego o poj. do 130 Ah, Akumulator żelowy 12V/26Ah</t>
  </si>
  <si>
    <t>Montaż akumulatora bezobsługowego o poj. do 130 Ah, Akumulator żelowy 12V/17Ah</t>
  </si>
  <si>
    <t>Przygotowanie i testowanie oprogramowania systemu alarmowego - do 150 kroków programowych (instrukcji)</t>
  </si>
  <si>
    <t>Sprawdzenie i uruchomienie linii dozorowych konwencjonalnych do 32 elementów liniowych</t>
  </si>
  <si>
    <t>Sprawdzenie i uruchomienie linii dozorowych konwencjonalnych - dodatek za każdy 1 element liniowy ponad 32</t>
  </si>
  <si>
    <t>Praca próbna i testowanie systemu alarmowego do 120 elementów liniowych</t>
  </si>
  <si>
    <t>Razem system SSWiN, telewizja dozorowa CCTV, System Kontroli dostępu KD   do Zestawienia Zbiorczego</t>
  </si>
  <si>
    <r>
      <rPr>
        <sz val="8"/>
        <color indexed="8"/>
        <rFont val="Times New Roman"/>
        <family val="1"/>
      </rPr>
      <t>Aparaty elektryczne o masie do 2.5 kg, Centrala monitoringu opraw awaryjnych 
1 Czytelny wyświetlacz dotykowy, kolorowy VGA 5,7''</t>
    </r>
    <r>
      <rPr>
        <sz val="8"/>
        <color indexed="8"/>
        <rFont val="Arial"/>
        <family val="2"/>
      </rPr>
      <t xml:space="preserve"> Montaż ścienny, wymiary: 300x200x41mm
2 Wbudowany akumulator zapewniający podtrzymanie własne centralki 5h
3 Złącza komunikacyjne RJ45, SD
4 Styki beznapięciowe wejściowe 4szt.
5 Styki beznapięciowe wyjściowe 4szt.
6 Styki napięciowe wejściowe (230V) 2szt.
7 Wbudowane karty komunikacyjne umożliwiające podłączenie do 250 opraw 3szt.
8 Możliwość podłączenia dodatkowych modułów podrzędnych, z których każdy może kontrolować do 250 opraw 13szt.
9 Wbudowany timer i kalendarz 1szt.
10 Możliwość podziału opraw na grupy 15 grup
11 Indywidualny adres IP dla centralki i każdego modułu podrzędnego TCP/IP
 Specyfikacja funkcjonalna centralki monitoringu
1 Monitoring maksymalnie 4000 opraw awaryjnych 
2 Automatyczne testy funkcyjne A i B, zgodnie z normą PN-EN 50172 
3 Zapis i przechowywanie dziennika zdarzeń przez minimum 2 lata 
4 Podtrzymanie akumulatorowe pozwalające na określenie takich parametrów jak data i godzina zaniku zasilania, jego powrót, a także całej sekwencji załączeń i wyłączeń zasilania opraw 
5 Ciągła komunikacja z oprawami awaryjnymi 
6 Magistrala komunikacyjna w standardzie RS485 z nieistotną polaryzacją 
7 Unikalne adresy opraw 
8 Komunikacja dwustronna beznapięciowa z BMS budynku (4 sygnały wyjściowe i 4 sygnały wejściowe) 
9 Komunikacja jednostronna napięciowa z BMS budynku (2 sygnały wejściowe) 
10 Zdalna kontrola przez Ethernet i stronę WWW 
11 Zdalna kontrola przez oprogramowanie wizualizacyjne 
12 Podział opraw na 15 grup (piktogramy, oświetlenie nocne, dozorowe, zewnętrzne zapalane z timera itp.) 
13 Możliwość ustawienia dla każdej oprawy awaryjnej poziomu strumienia świetlnego zarówno w awaryjnym jak i sieciowym trybie pracy. (płynna regulacja od 100% do 0% strumienia) 
15 Wbudowane timery pozwalające na ustawienie zwłoki (np. 15 min) wyłączenia ośw. awaryjnego jeśli ośw. podstawowe realizowane jest za pomocą lamp wyładowczych  </t>
    </r>
  </si>
  <si>
    <t>Skrzynki i rozdzielnice skrzynkowe o masie do 20 kg wraz z konstrukcją mocowaną do podłoża przez przykręcenie, Rozdzielnica CMKP z obudową i wyposażeniem wg schematu</t>
  </si>
  <si>
    <t>Wewnętrzne linie zasilające</t>
  </si>
  <si>
    <t>Mechaniczne wykucie i otynkowanie bruzd w konstrukcjach betonowych</t>
  </si>
  <si>
    <t>m3 br.</t>
  </si>
  <si>
    <t>Rury ochronne z PCW karbowane giętkie o śr. 110 mm</t>
  </si>
  <si>
    <t>Kopanie rowów dla kabli w sposób ręczny w gruncie kat. III (Krotność= 0,32)</t>
  </si>
  <si>
    <t>Zasypywanie rowów dla kabli wykonanych ręcznie w gruncie kat. III</t>
  </si>
  <si>
    <t>Nasypanie warstwy piasku na dnie rowu kablowego o szerokości do 0.4 m</t>
  </si>
  <si>
    <t>Ułożenie rur osłonowych z PCW  karbowane giętnkie o śr.110 mm</t>
  </si>
  <si>
    <t>Układanie kabli o masie do 2.0 kg/m w rowach kablowych ręcznie, Kabel YAKY 4x120 z folią kalandarowaną.</t>
  </si>
  <si>
    <t>Zarobienie na sucho końca kabla 5-żyłowego o przekroju żył do 120 mm2 na napięcie do 1 kV o izolacji i powłoce z tworzyw sztucznych, palczatka termokurczliwa.</t>
  </si>
  <si>
    <t>Podłączenie przewodów pojedynczych o przekroju żyły do 120 mm2 pod zaciski lub bolce</t>
  </si>
  <si>
    <t>szt.żył</t>
  </si>
  <si>
    <t>Układanie kabli o masie do 1.0 kg/m w rowach kablowych ręcznie, Kabel YKYżo 5x10</t>
  </si>
  <si>
    <t>Układanie kabli o masie do 1.0 kg/m w rowach kablowych ręcznie, Kabel YKYżo 5x6</t>
  </si>
  <si>
    <t>Podłączanie silników w obudowie specjalnej - przewód lub kabel 5-żyłowy Cu o przekroju żyły do 6 mm2</t>
  </si>
  <si>
    <t>Podłączanie silników w obudowie specjalnej - przewód lub kabel 5-żyłowy Cu o przekroju żyły do 16 mm2</t>
  </si>
  <si>
    <t>Przewody uziemiające i wyrównawcze w budynkach mocowane na wspornikach ściennych na podłożu innym niż drewno, Bednarka ocynkowana FeZn 4x30</t>
  </si>
  <si>
    <t>Wykucie bruzd dla przewodów wtynkowych w cegle</t>
  </si>
  <si>
    <t>Zaprawianie bruzd o szerokości do 50 mm</t>
  </si>
  <si>
    <t>Układanie kabli o masie do 1.0 kg/m w budynkach, budowlach lub na estakadach z mocowaniem, Przewód YdYżo 5x10</t>
  </si>
  <si>
    <t>Przewody kabelkowe o łącznym przekroju żył do 7.5 mm2 układane n.t. na podłożu innym niż betonowe, Przewody kabelkowe (N)HXH Fe180/E90 3x1,5, uchwyty i kołki E90</t>
  </si>
  <si>
    <t>Przewody kabelkowe o łącznym przekroju żył do 30 mm2 układane n.t. na podłożu innym niż betonowe, Przewody kabelkowe (N)HXH Fe180/E90 5x6, uchwyty i kołki E90</t>
  </si>
  <si>
    <t>Przewody kabelkowe o łącznym przekroju żył do 30 mm2 układane p.t. w gotowych bruzdach w podłożu innym niż betonowe, przewód YDYżo 5x6</t>
  </si>
  <si>
    <t>Przewody kabelkowe o łącznym przekroju żył do 30 mm2 układane p.t. w gotowych bruzdach w podłożu innym niż betonowe, przewód YDYżo 5x10</t>
  </si>
  <si>
    <t>Układanie kabli o masie do 1.0 kg/m w budynkach, budowlach lub na estakadach z mocowaniem, Kable YKYżo 5x16</t>
  </si>
  <si>
    <t>Oprawy oświetleniowe</t>
  </si>
  <si>
    <t>Oprawy ledowa do pomieszczeń produkcyjnych pyłoodporne w obudowie z tworzyw sztucznych Oprawa do montażu nastropowego na suficie. Wymiary - 1500x100x68mm. Korpus - PC. Układ optyczny - PC OPAL. Przesłona PC OPAL - PC o wspołczynniku załamania wg ISO489 - 1,589 i całkowitej transmisji światła wg ISO13468-1 - 53%. Typ źródła - LED. Płytka obwodów drukowanych do montażu LED wykonana z aluminium o wymiarach 560x16x5mm. Moc źródła - 27,9W. Strumień świetlny źródła - 3600lm. Zasilanie źródła - 500 mA. Współczynnik oddawania barw [CRI] Ra = 81,83. Temperatura barwowa - 4000K. Składowe widmowe R3=93,2 ,R6=82,2. Współrzędne chromatyczności x=0,3849 ,y=0,3917. Trwałość 60 tyś.godzin przy współczynniku L70/B50. Ilość źródeł - 1. Moc źródeł w oprawie - 27W. Skuteczność źródła - 130lm/W. Moc oprawy - 31W. Sprawność opawy - 82,3%. Skuteczność świetlna oprawy - 96lm/W. IP65. IK10. Certyfikaty i dopuszczenia - CE,PZH. Zasilanie przelotowe. Oprawa A</t>
  </si>
  <si>
    <t>Oprawy ledowe oświetleniowe w sufitach podwieszanych -  Oprawa do montażu nastropowego na suficie. Wymiary - 620x625x61mm. Korpus - blacha stalowa, o grubości 0,5mm, malowany farbą proszkową standard, UV odporną. Układ optyczny - MICRO-PRM. Przesłona  - PMMA o grubości 3mm o wspołczynniku załamania wg ISO489 - 1,491 i całkowitej transmisji światła wg ISO13468-1 - 88%.Typ źródła - LED. Płytka obwodów drukowanych do montażu LED wykonana z aluminium o wymiarach 560x16x5mm. Moc źródła - 14,8W. Strumień świetlny źródła - 2356lm. Zasilanie źródła - 500 mA. Współczynnik oddawania barw [CRI] Ra = 81,83. Temperatura barwowa - 3989K. Składowe widmowe R3=93,2 ,R6=82,2. Współrzędne chromatyczności x=0,3849 ,y=0,3917. Trwałość 61 tyś.godzin przy współczynniku L70/B50. Ilość źródeł - 3. Moc źródeł w oprawie - 44,4W. Skuteczność źródła - 159,19lm/W. Moc oprawy - 47W. Sprawność opawy - 84,8%. Skuteczność świetlna oprawy - 127,52lm/W. IP44. IK04. Certyfikaty i dopuszczenia - CE.  Oprawa B</t>
  </si>
  <si>
    <t>Oprawy ledowe oświetleniowe zawieszane (zwykłe) - Oprawa do montażu nastropowego na suficie. Wymiary - 1220x325x61mm. Korpus - blacha stalowa, o grubości 0,5mm, malowany farbą proszkową standard, UV odporną. Układ optyczny - PLX. Przesłona  - PMMA o grubości 3mm o wspołczynniku załamania wg ISO489 - 1,492 i całkowitej transmisji światła wg ISO13468-1 - 85%.Typ źródła - LED. Płytka obwodów drukowanych do montażu LED wykonana z aluminium o wymiarach 560x16x5mm. Moc źródła - 8,7W. Strumień świetlny źródła - 1392lm. Zasilanie źródła - 250 mA. Współczynnik oddawania barw [CRI] Ra = 80,39. Temperatura barwowa - 4029K. Składowe widmowe R3=92,8 ,R6=81,6. Współrzędne chromatyczności x=0,3822 ,y=0,3875. Trwałość 61 tyś.godzin przy współczynniku L70/B50. Ilość źródeł - 4. Moc źródeł w oprawie - 34,8W. Skuteczność źródła - 160lm/W. Moc oprawy - 36W. Sprawność opawy - 74,59%. Skuteczność świetlna oprawy - 115,37lm/W. IK04. Certyfikaty i dopuszczenia - CE. . Oprawa D</t>
  </si>
  <si>
    <t>Oprawy ledowe oświetleniowe w sufitach podwieszanych - Oprawa wpuszczana w sufit podwieszany. Wymiary - Øx130x72mm. Korpus - odlew aluminiowy/PMMA, o grubości mm, malowany farbą Układ optyczny - Przesłona  - PC o grubości 3mm o wspołczynniku załamania wg ISO489 - 1,589 i całkowitej transmisji światła wg ISO13468-1 - 68%.Typ źródła - LED. Płytka obwodów drukowanych do montażu LED wykonana z ceramika. Moc źródła - 13W. Strumień świetlny źródła - 1660lm. Zasilanie źródła - 153 mA. Współczynnik oddawania barw [CRI] Ra = 80. Temperatura barwowa - 4000K. . Trwałość 30 tyś.godzin przy współczynniku L80/B50. Ilość źródeł - 1. Moc źródeł w oprawie - 13W. Skuteczność źródła - 127,69lm/W. Moc oprawy - 14W. Sprawność opawy - 79%. Skuteczność świetlna oprawy - 93,67lm/W. IP20/44. IK02. Certyfikaty i dopuszczenia - CE.  Oprawa  E</t>
  </si>
  <si>
    <t>Oprawy ledowe oświetleniowe w sufitach podwieszanych Oprawa do montażu nastropowego na konstrukcji sufitu/ścianie. Wymiary - Øx356x76mm. Korpus - poliwęglan. Układ optyczny - PC. Przesłona  - PC o wspołczynniku załamania wg ISO489 - 1,589 i całkowitej transmisji światła wg ISO13468-1 - 29%.Typ źródła - LED. Płytka obwodów drukowanych do montażu LED wykonana z aluminium o wymiarach sześciokąt o boku 105mm. Moc źródła - 10W. Strumień świetlny źródła - 1400lm. Zasilanie źródła - 350 mA. Współczynnik oddawania barw [CRI] Ra = 80. Temperatura barwowa - 4000K. Współrzędne chromatyczności 0. Trwałość 60 tyś.godzin przy współczynniku L70/B50. Ilość źródeł - 1. Moc źródeł w oprawie - 10W. Skuteczność źródła - 140lm/W. Moc oprawy - 11W. Sprawność opawy - 71,95%. Skuteczność świetlna oprawy - 91,57lm/W. IP65. IK10. Certyfikaty i dopuszczenia - CE, PZH. Oprawa F</t>
  </si>
  <si>
    <t>Oprawy ledowe oświetleniowe przykręcane - Oprawa do montażu nastropowego na konstrukcji sufitu/ścianie. Wymiary - Øx356x76mm. Korpus - poliwęglan. Układ optyczny - PC. Przesłona  - PC o wspołczynniku załamania wg ISO489 - 1,589 i całkowitej transmisji światła wg ISO13468-1 - 29%.Typ źródła - LED. Płytka obwodów drukowanych do montażu LED wykonana z aluminium o wymiarach sześciokąt o boku 105mm. Moc źródła - 19W. Strumień świetlny źródła - 3000lm. Zasilanie źródła - 700 mA. Współczynnik oddawania barw [CRI] Ra = 80. Temperatura barwowa - 4000K. . Trwałość 60 tyś.godzin przy współczynniku L70/B50. Ilość źródeł - 1. Moc źródeł w oprawie - 19W. Skuteczność źródła - 157,89lm/W. Moc oprawy - 18W. Sprawność opawy - 71,95%. Skuteczność świetlna oprawy - 119,92lm/W. IP65. IK10. Certyfikaty i dopuszczenia - CE, PZH.  Oprawa G</t>
  </si>
  <si>
    <t>Oprawy ledowe oświetleniowe przykręcane -Oprawa do montażu nastropowego na suficie. Wymiary - 1220x325x61mm. Korpus - blacha stalowa, o grubości 0,5mm, malowany farbą proszkową standard, UV odporną. Układ optyczny - PLX. Przesłona  - PMMA o grubości 3mm o wspołczynniku załamania wg ISO489 - 1,492 i całkowitej transmisji światła wg ISO13468-1 - 85%.Typ źródła - LED. Płytka obwodów drukowanych do montażu LED wykonana z aluminium o wymiarach 560x16x5mm. Moc źródła - 8,7W. Strumień świetlny źródła - 1392lm. Zasilanie źródła - 250 mA. Współczynnik oddawania barw [CRI] Ra = 80,39. Temperatura barwowa - 4029K. Składowe widmowe R3=92,8 ,R6=81,6. Współrzędne chromatyczności x=0,3822 ,y=0,3875. Trwałość 61 tyś.godzin przy współczynniku L70/B50. Ilość źródeł - 4. Moc źródeł w oprawie - 34,8W. Skuteczność źródła - 160lm/W. Moc oprawy - 36W. Sprawność opawy - 74,59%. Skuteczność świetlna oprawy - 115,37lm/W. IK04. Certyfikaty i dopuszczenia - CE.  Oprawa H</t>
  </si>
  <si>
    <t>Oprawy ledowe oświetleniowe przykręcane - Oprawa do montażu nastropowego na suficie. Wymiary - 1220x325x61mm. Korpus - blacha stalowa, o grubości 0,5mm, malowany farbą proszkową standard, UV odporną. Układ optyczny - PLX. Przesłona  - PMMA o grubości 3mm o wspołczynniku załamania wg ISO489 - 1,492 i całkowitej transmisji światła wg ISO13468-1 - 85%.Typ źródła - LED. Płytka obwodów drukowanych do montażu LED wykonana z aluminium o wymiarach 560x16x5mm. Moc źródła - 8,7W. Strumień świetlny źródła - 1392lm. Zasilanie źródła - 250 mA. Współczynnik oddawania barw [CRI] Ra = 80,39. Temperatura barwowa - 4029K. Składowe widmowe R3=92,8 ,R6=81,6. Współrzędne chromatyczności x=0,3822 ,y=0,3875. Trwałość 61 tyś.godzin przy współczynniku L70/B50. Ilość źródeł - 4. Moc źródeł w oprawie - 34,8W. Skuteczność źródła - 160lm/W. Moc oprawy - 36W. Sprawność opawy - 74,59%. Skuteczność świetlna oprawy - 115,37lm/W. IK04. IP44. Certyfikaty i dopuszczenia - CE.  Oprawa I</t>
  </si>
  <si>
    <t>Oprawy oświetleniowe przykręcane (zwykłe) - żarowa, Oprawa stylizowana wewnętrzna ledowa zgodna z wystrojem.</t>
  </si>
  <si>
    <t>Oprawy oświetleniowe przykręcane (zwykłe) - żarowa, Oprawa stylizowana ledowa zewnętrzna, dwukomorowa, Ip65, redukcja mocy, układ przepięciowy.</t>
  </si>
  <si>
    <r>
      <rPr>
        <sz val="8"/>
        <color indexed="8"/>
        <rFont val="Times New Roman"/>
        <family val="1"/>
      </rPr>
      <t xml:space="preserve">Oprawy oświetleniowe awaryjne, • Obudowa z białego poliwęglanu, klosz z przeźroczystego poliwęglanu
</t>
    </r>
    <r>
      <rPr>
        <sz val="8"/>
        <color indexed="8"/>
        <rFont val="Arial"/>
        <family val="2"/>
      </rPr>
      <t>• Klasa izolacji II
• Stopień ochrony IP65
• LED 1W
• Temperatura otoczenia 0⁰C do +40⁰C
• Czas pracy w trybie awaryjnym 1,2 lub 3 godziny
• Montaż: natynkowy, podtynkowy
• Wymiary: prostokątna 276x143x44 [mm]
• Strumień świetlny oprawy: 130 lm (tryb SE)
• Oprawa wyposażona w moduł awaryjny adresowalny z unikatowym adresem Oprawa EW1, EW2</t>
    </r>
  </si>
  <si>
    <r>
      <rPr>
        <sz val="8"/>
        <color indexed="8"/>
        <rFont val="Times New Roman"/>
        <family val="1"/>
      </rPr>
      <t xml:space="preserve">Oprawy oświetleniowe awaryjne
</t>
    </r>
    <r>
      <rPr>
        <sz val="8"/>
        <color indexed="8"/>
        <rFont val="Arial"/>
        <family val="2"/>
      </rPr>
      <t>• Klasa izolacji II
• Stopień ochrony IP41
• Dioda power LED 3W
• Temperatura otoczenia 0⁰C do +40⁰C
• Czas pracy w trybie awaryjnym 1,2 lub 3 godziny
• Montaż: natynkowo na suficie
• Wymiary: kwadratowa 120x120x40 [mm]
• Oprawa z soczewką do przestrzeni otwartej
• Strumień świetlny oprawy: 370 lm (tryb SE)
• Oprawa wyposażona w moduł awaryjny adresowalny z unikatowym adresem
Oprawa AW1</t>
    </r>
  </si>
  <si>
    <r>
      <rPr>
        <sz val="8"/>
        <color indexed="8"/>
        <rFont val="Times New Roman"/>
        <family val="1"/>
      </rPr>
      <t xml:space="preserve">Oprawy oświetleniowe awaryjne
</t>
    </r>
    <r>
      <rPr>
        <sz val="8"/>
        <color indexed="8"/>
        <rFont val="Arial"/>
        <family val="2"/>
      </rPr>
      <t>• Klasa izolacji II
• Stopień ochrony IP41
• Dioda power LED 3W
• Temperatura otoczenia 0⁰C do +40⁰C
• Czas pracy w trybie awaryjnym 1,2 lub 3 godziny
• Montaż: natynkowo na suficie
• Wymiary: kwadratowa 120x120x40 [mm]
• Oprawa z soczewką do przestrzeni otwartej
• Strumień świetlny oprawy: 370 lm (tryb SE)
• Oprawa wyposażona w moduł awaryjny adresowalny z unikatowym adresem
Oprawa AW2</t>
    </r>
  </si>
  <si>
    <r>
      <rPr>
        <sz val="8"/>
        <color indexed="8"/>
        <rFont val="Times New Roman"/>
        <family val="1"/>
      </rPr>
      <t xml:space="preserve">Oprawy oświetleniowe awaryjne• Obudowa z białego poliwęglanu
</t>
    </r>
    <r>
      <rPr>
        <sz val="8"/>
        <color indexed="8"/>
        <rFont val="Arial"/>
        <family val="2"/>
      </rPr>
      <t>• Klasa izolacji II
• Stopień ochrony IP65
• Dioda power LED 3W
• Temperatura otoczenia 0⁰C do +40⁰C
• Czas pracy w trybie awaryjnym 1,2 lub 3h
• Montaż: natynkowo na suficie
• Wymiary: okrągła 202x58 [mm]
• Oprawa z soczewką do korytarzy wąską
• Strumień świetlny oprawy: 360 lm (tryb SE)
• Oprawa wyposażona w moduł awaryjny adresowalny z unikatowym adresem, Oprawa AW3</t>
    </r>
  </si>
  <si>
    <r>
      <rPr>
        <sz val="8"/>
        <color indexed="8"/>
        <rFont val="Times New Roman"/>
        <family val="1"/>
      </rPr>
      <t xml:space="preserve">Oprawy oświetleniowe awaryjne, • Obudowa z białego poliwęglanu
</t>
    </r>
    <r>
      <rPr>
        <sz val="8"/>
        <color indexed="8"/>
        <rFont val="Arial"/>
        <family val="2"/>
      </rPr>
      <t>• Klasa izolacji II
• Stopień ochrony IP65
• Dioda power LED 6W
• Temperatura otoczenia 0⁰C do +40⁰C
• Czas pracy w trybie awaryjnym 1,2 lub 3h
• Montaż: natynkowo na suficie
• Wymiary: okrągła 202x58 [mm]
• Oprawa z soczewką do przestrzeni otwartej
• Strumień świetlny oprawy: 590 lm (tryb SE)
• Oprawa wyposażona w moduł awaryjny adresowalny z unikatowym adresem Oprawa AW4</t>
    </r>
  </si>
  <si>
    <t>Okna zewnętrzne ościeżnicowe z profili drewnianych klejonych, skrzydło zewnętrzne malowane w kolorze ciemny brąz, wewnętrzne w kolorze białym - do odtworzenia na wzór istniejących, szklone pakietami 2-szybowymi thermofloat, U&lt;1,3 (W/m2); o powierzchni</t>
  </si>
  <si>
    <t>Okna połaciowe drewniane o wym. 78x140 cm typu VELUX lub FAKRO</t>
  </si>
  <si>
    <t>Wyłazy dachowe systemowe o wym. 78x78 cm</t>
  </si>
  <si>
    <t>Okna zewnętrzne drewniane ościeżnicowe do zachowania i konserwacji - istniejąca ościeżnica i skrzydła zewnętrzne; od wnętrza dodane okno nowe drewniane otwierane do środka (wykonane na wzór istniejących), lecz łukowe, szklenie szkłem bezpiecznym</t>
  </si>
  <si>
    <t>Żaluzja stalowa do okna O9A - rama stalowa wypełniona żaluzją, przykręcona do ościeżnicy (krążyny) - zgodnie z rysunkiem detalu w Projekcie Wykonawczym</t>
  </si>
  <si>
    <t>Koszt konstrukcji stalowej żaluzji j.w., zabezpieczonej farbą podkładową</t>
  </si>
  <si>
    <t>Malowanie konstrukcji stalowej żaluzji j.w. farbą do metalu 2x</t>
  </si>
  <si>
    <t>Opaski okienne drewniane (do odtworzenia na wzór istniejących) profilowane o wym. 4x8,5 cm</t>
  </si>
  <si>
    <t>Drzwi wewnętrzne drewniane płycinowe istniejące, wraz z ościeżnicą i opaską drewnianą, wyposażone w zamek i samozamykacz - do renowacji</t>
  </si>
  <si>
    <t>Drzwi wewnętrzne drewniane płycinowe istniejące, wraz z ościeżnicą, wyposażone w zamek - do renowacji</t>
  </si>
  <si>
    <t>Odtworzenie brakujących skrzydeł drzwiowych (na wzór istniejących) drewnianych płycinowych</t>
  </si>
  <si>
    <t>Istniejące ościeżnice i opaski drewniane do skrzydeł j.w. - do renowacji</t>
  </si>
  <si>
    <t>Drzwi wewnętrzne drewniane płycinowe do odtworzenia na wzór istniejących, wyposażone w zamek</t>
  </si>
  <si>
    <t>Ościeżnice drewniane wewnętrzne do skrzydeł j.w.</t>
  </si>
  <si>
    <t>Opaski do drzwi j.w. na wzór istniejących</t>
  </si>
  <si>
    <t>Skrzydła drzwiowe wewnętrzne drewniane płycinowe do odtworzenia na wzór istniejących, wyposażone w zamek - łazienkowe</t>
  </si>
  <si>
    <t>Skrzydła drzwiowe wewnętrzne drewniane płycinowe gładkie, z płyty MDF, otwory wentylacyjne, wyposażone w zamek i samozamykacz</t>
  </si>
  <si>
    <t>Skrzydła drzwiowe wewnętrzne drewniane płycinowe gładkie, z płyty MDF, wyposażone w zamek</t>
  </si>
  <si>
    <t>Skrzydła drzwiowe wewnętrzne drewniane płycinowe gładkie, z płyty MDF, wyposażone w zamek, przesuwne</t>
  </si>
  <si>
    <t>Skrzydła drzwiowe wewnętrzne drewniane płytowe, wyposażone w zamek, EI30</t>
  </si>
  <si>
    <t>Skrzydła drzwiowe wewnętrzne drewniane płytowe, wyposażone w zamek, EI60</t>
  </si>
  <si>
    <t>Drzwi zewnętrzne istniejące, szklone z naświetlami bocznymi, do zachowania i konserwacji - skrzydła zewnętrzne i ościeżnice do renowacji, skrzydła wewnętrzne nowe (wykonane na wzór istniejących)</t>
  </si>
  <si>
    <t>Drzwi zewnętrzne istniejące, do zachowania i konserwacji - skrzydła zewnętrzne i ościeżnice do renowacji, skrzydła wewnętrzne nowe (wykonane na wzór istniejących)</t>
  </si>
  <si>
    <t>Opaski dekoracyjne drewniane profilowane o wym. 4x8,5 cm</t>
  </si>
  <si>
    <t>Istniejące drzwi zewnętrzne drewniane płycinowe, wraz z ościeżnicą do renowacji, wyposażone w zamek i samozamykacz</t>
  </si>
  <si>
    <t>Skrzydła drzwiowe zewnętrzne drewniane płycinowe, antywłamaniowe, wyposażone w 2 zamki i samozamykacz</t>
  </si>
  <si>
    <t>Ościeżnice drewniane zewnętrzne do skrzydeł j.w.</t>
  </si>
  <si>
    <t>Przegrody z profili aluminiowych czterokomorowych "ciepłych" np. prod. REYNAERS lub ALUPROOF, szklone szkłem bezpiecznym kl. P2 (na wys. drzwi), z drzwiami, o powierzchni do 10 m2</t>
  </si>
  <si>
    <t>Przegrody z profili aluminiowych czterokomorowych "ciepłych" np. prod. REYNAERS lub ALUPROOF, szklone szkłem bezpiecznym kl. P2, o powierzchni do 10 m2</t>
  </si>
  <si>
    <t>Drzwi wewnętrzne z profili aluminiowych czterokomorowych "zimnych" np. prod. REYNAERS lub ALUPROOF</t>
  </si>
  <si>
    <t>Parapety okienne drewniane z drewna sosnowego grubości 5 cm</t>
  </si>
  <si>
    <t>Istniejąca brama zewnętrzna drewniana pełna, wraz z ościeżnicą i opaską, o wym. 2,78x3,21 m - do renowacji, wyposażona w dwa zamki, samozamykacz, antywłamaniowa</t>
  </si>
  <si>
    <t>Projektowane skrzydło drzwiowe do osadzenia w bramie j.w. z drewna klejonego (do odwzorowania na bazie istniejącego), ocieplone wełną mineralną gr. 4 cm - wykonanie zgodnie z rysunkiem detalu z Projektu Wykonawczego</t>
  </si>
  <si>
    <t>Istniejąca brama zewnętrzna drewniana przeszklona drewniana, wraz z ościeżnicą, o wym. 3,33x3,72 m - do renowacji, wyposażona w dwa zamki, samozamykacz, antywłamaniowa</t>
  </si>
  <si>
    <t>Rury winidurowe karbowane (giętkie) o śr.do 19 mm układane p.t. w gotowych bruzdach w podłożu innym niż beton</t>
  </si>
  <si>
    <t>Przewody kabelkowe o łącznym przekroju żył do 7.5 mm2 wciągane do rur, Przewody kabelkowe - UTP-4x2x0,5 kat 5+</t>
  </si>
  <si>
    <t>Rury winidurowe o śr.do 47 mm układane p.t. w gotowych bruzdach w podłożu innym niż beton</t>
  </si>
  <si>
    <t>Gniazda podtynkowe 2xRJ45</t>
  </si>
  <si>
    <t>Gniazda podtynkowe RJ45</t>
  </si>
  <si>
    <t>Montaż szaf dystrybucyjnych 19" stojącychMontaż szaf dystrybucyjnych 19" - dodatek za montaż szafy stojącej o wielkości 33U-42U</t>
  </si>
  <si>
    <t>Montaż paneli rozdzielczych RJ45 w przygotowanych stelażach 19" Panel rozdzielczy 24x RJ45</t>
  </si>
  <si>
    <t>Montaż paneli rozdzielczych RJ45 w przygotowanych stelażach 19" - montaż modułu RJ45 w panelu</t>
  </si>
  <si>
    <t>Montaż wyposażenia szaf dystrybucyjnych 19" - listwa zasilająca</t>
  </si>
  <si>
    <t>Montaż wyposażenia szaf dystrybucyjnych 19" - panel wentylacyjny</t>
  </si>
  <si>
    <t>Zainstalowanie łącznic automatycznych PŁA o poj.20 NNMontaż centrali telefonicznej 12 numerów wewnętrznych</t>
  </si>
  <si>
    <t>Montaż wyposażenia szaf - urządzenie aktywne Urządzenie aktywne - switch 24 porty 10/100/1000</t>
  </si>
  <si>
    <t>Wykonanie pomiarów torów transmisyjnych zgodnie z wymaganiami</t>
  </si>
  <si>
    <t>pomiar</t>
  </si>
  <si>
    <t>Wykonanie pomiarów torów transmisyjnych zgodnie z wymaganiami - dodatek za udostępnienie punktu pomiarowego</t>
  </si>
  <si>
    <t>Wykonanie pomiarów torów transmisyjnych zgodnie z wymaganiami - dodatek za doprowadzenie miejsca pomiaru do stanu poprzedniego</t>
  </si>
  <si>
    <t>Instalacja p/oblodzeniowa</t>
  </si>
  <si>
    <t>Układanie instalacji termoelektrycznej z elastycznych elementów grzewczych - przewód mocowany na listwach montażowym - roboty w budowli na wysokości 4-12 m Przewód grzewczy 20W/mb, 230V, 42mb</t>
  </si>
  <si>
    <t>Układanie instalacji termoelektrycznej z elastycznych elementów grzewczych - przewód mocowany na listwach montażowym - roboty w budowli na wysokości 4-12 m Przewód grzewczy 20W/mb, 230V, 3mb</t>
  </si>
  <si>
    <t>Układanie instalacji termoelektrycznej z elastycznych elementów grzewczych - przewód mocowany na listwach montażowym - roboty w budowli na wysokości 4-12 m Przewód grzewczy 20W/mb, 230V, 12mb (Krotność= 2)</t>
  </si>
  <si>
    <t>Układanie instalacji termoelektrycznej z elastycznych elementów grzewczych - przewód mocowany na listwach montażowym - roboty w budowli na wysokości 4-12 m Przewód grzewczy 20W/mb, 230V, 50mb</t>
  </si>
  <si>
    <t>Układanie instalacji termoelektrycznej z elastycznych elementów grzewczych - przewód mocowany na listwach montażowym - roboty w budowli na wysokości 4-12 m Przewód grzewczy 20W/mb, 230V, 68mb</t>
  </si>
  <si>
    <t>Aparaty elektryczne o masie do 2.5 kg, Czujniki rynnowe]</t>
  </si>
  <si>
    <t>Rury winidurowe o śr.do 20 mm układane na drewnieRL 18</t>
  </si>
  <si>
    <t>Przewody kabelkowe o łącznym przekroju żył do 7.5 mm2 wciągane do rur ,Przewó YDYżo 3x2,5</t>
  </si>
  <si>
    <t>Przewody kabelkowe o łącznym przekroju żył do 7.5 mm2 układane p.t. w gotowych bruzdach w podłożu innym niż betonoweYDYżo 3x2,5 mm2/750V</t>
  </si>
  <si>
    <t>Przewody kabelkowe o łącznym przekroju żył do 7.5 mm2 układane w gotowych korytkach i na drabinkach bez mocowaniaYDYżo 3x2,5 mm2/750V</t>
  </si>
  <si>
    <t>Przygotowanie podłoża pod osprzęt instalacyjny mocowany przez przykręcenie do kołków plastykowych osadzonych w podłożu ceglanymPuszki n/t mocowane na drewnie</t>
  </si>
  <si>
    <t>Podłączenie przewodów kabelkowych o przekroju żyły do 2.5 mm2 pod zaciski lub bolce</t>
  </si>
  <si>
    <t>Instalacja odgromowa i połączeń wyrównawczych</t>
  </si>
  <si>
    <t>Złącza do rynny okapowej w instalacji odgromowej lub przewodach wyrównawczych montowane na dachu</t>
  </si>
  <si>
    <t>Przewody uziemiające i wyrównawcze w budynkach mocowane na wspornikach ściennych na podłożu innym niż drewnoPrzewody odprowadzające mocowane do haków rur spustowych FeZn fi 8 (Krotność= 8)</t>
  </si>
  <si>
    <t>Przewody instalacji odgromowej naprężane pionowe</t>
  </si>
  <si>
    <t>Zwody pionowe instalacji odgromowej na dachu lub dymniku stromym</t>
  </si>
  <si>
    <t>Osłony przewodów uziemiających o długości do 2 m na cegle</t>
  </si>
  <si>
    <t>Złącza kontrolne w instalacji odgromowej lub przewodach wyrównawczych - połączenie pręt-płaskownik</t>
  </si>
  <si>
    <t>Mechaniczne pogrążanie uziomów pionowych prętowych w gruncie kat.III</t>
  </si>
  <si>
    <t>Przewody uziemiające i wyrównawcze w budynkach mocowane na wspornikach ściennych na podłożu innym niż drewnoSzyna wyrównawcza FeZN 4x30</t>
  </si>
  <si>
    <t>Warstwy posadzkowe wykończeniowe - P1, P2, S1, S2, S4 - CPV 45430000-0</t>
  </si>
  <si>
    <t>Posadzki z płytek GRES o wym. 30x30 cm techniczny, antypoślizgowy, na kleju półplastycznym - pomieszczenia techniczne i magazynowe w piwnicy</t>
  </si>
  <si>
    <t>Cokoliki z płytek GRES j.w. wysokości 15 cm</t>
  </si>
  <si>
    <t>Posadzki z płytek GRES o wym. 30x30 cm porcelanowy, na kleju półplastycznym - pomieszczenia socjalne, ciągi komunikacyjne, sanitariaty</t>
  </si>
  <si>
    <t>Podłoga z desek grubości 25 mm (lub 32 mm) na legarach</t>
  </si>
  <si>
    <t>Listwy przyścienne drewniane - przygotowanie</t>
  </si>
  <si>
    <t>Listwy przyścienne drewniane - montaż</t>
  </si>
  <si>
    <t>Posadzki z deszczułek dębowych (parkiet), wraz z listwami przyściennymi</t>
  </si>
  <si>
    <t>Lakierowanie posadzek z deszczułek - 3x</t>
  </si>
  <si>
    <t>Posadzki z cegły klinkierowej na płask na zaprawie cementowej - wiatrołap (0/01 i 0/03) oraz brama-hol (0/02)</t>
  </si>
  <si>
    <t>Cokolik z cegieł klinkierowych</t>
  </si>
  <si>
    <t>Licowanie stopni schodowych trepami gresowymi antypoślizgowymi</t>
  </si>
  <si>
    <t>Obłożenie schodów zewnętrznych cegłą klinkierową</t>
  </si>
  <si>
    <t>Istniejąca klatka schodowa główna - do zachowania i remontu przeznaczona : drewniane obłożenie stopni, podstopnic, podestu i ozdobnej balustrady</t>
  </si>
  <si>
    <t>kpl</t>
  </si>
  <si>
    <t>Pomost techniczny drewniany z desek gr. 3 cm - SKŁAD S3 i S4</t>
  </si>
  <si>
    <t>Razem warstwy posadzkowe wykończeniowe P1,P2 S1,S2,S3  do Zestawienia Zbiorczego</t>
  </si>
  <si>
    <t>45262300-4, 45421160-3, 45320000-6</t>
  </si>
  <si>
    <t xml:space="preserve">Kanały podpodłogowe wewnątrz budynku </t>
  </si>
  <si>
    <t>Ponowne przekrycie istniejących kanałów płytami z demontażu (Wsp. do R=1,1)</t>
  </si>
  <si>
    <t>Wykonanie nowego kanałua/ betonowe dno kanału grubości 12 cm - pierwsze 10 cm</t>
  </si>
  <si>
    <t>b/ betonowe dno kanału j.w. - dodatek za każdy 1 cm różnicy grubości /do 12 cm/</t>
  </si>
  <si>
    <t>c/ ściany kanału betonowe grubości 12 cm</t>
  </si>
  <si>
    <t>d/ tynki ścian kanału</t>
  </si>
  <si>
    <t>ST-B-17</t>
  </si>
  <si>
    <t>e/ obramowanie z kątownika</t>
  </si>
  <si>
    <t>f/ izolacja przeciwwilgociowa - powłoka bitumiczna pionowa bezrozpuszczalnikowa - pierwsza warstwa</t>
  </si>
  <si>
    <t>g/ izolacja przeciwwilgociowa - powłoka bitumiczna pionowa bezrozpuszczalnikowa - druga warstwa</t>
  </si>
  <si>
    <t>h/ przekrycie kanału - płyty prefabrykowane żelbetowe grubości 6 cm</t>
  </si>
  <si>
    <t>Razem podłogowe wewnatrz budynku  do Zestawienia Zbiorczego</t>
  </si>
  <si>
    <t>45421160-3</t>
  </si>
  <si>
    <t xml:space="preserve">Elementy kowalsko-ślusarskie </t>
  </si>
  <si>
    <t>Renowacja istniejącej balustrady balkonowej kutej i ponowne jej osadzenie</t>
  </si>
  <si>
    <t>Dostawa i montaz balustrad wewnętrznych i zewnętrznych (R+M)</t>
  </si>
  <si>
    <t>Szklenie balustrady szybą bezpieczną laminowaną</t>
  </si>
  <si>
    <t>Wycieraczki wejściowe systemowe do budynku</t>
  </si>
  <si>
    <t>Obsadzenie kratek wentylacyjnych w ścianach z cegieł</t>
  </si>
  <si>
    <t>Drabiny wewnętrzne stalowe wyłazowe na dach</t>
  </si>
  <si>
    <t>Razem elementy kowalsko - ślusarskie  do Zestawienia Zbiorczego</t>
  </si>
  <si>
    <t>45111300-1, 45410000-4, 45442100-8, 45261320-3, 45320000-6</t>
  </si>
  <si>
    <t xml:space="preserve">Elewacja budynku </t>
  </si>
  <si>
    <t>Odbicie tynków zewnętrznych</t>
  </si>
  <si>
    <t>Tynk zewnętrzny cementowy kat. III z przygotowaniem zaprawy na ścianach płaskich</t>
  </si>
  <si>
    <t>Wyprawa elewacyjna cienkowarstwowa - nałożenie podkładowej masy tynkarskiej</t>
  </si>
  <si>
    <t>Wyprawa elewacyjna cienkowarstwowa z tynku</t>
  </si>
  <si>
    <t>Przygotowanie podłoża pod malowanie - oczyszczenie mechaniczne i zmycie</t>
  </si>
  <si>
    <t>Tynki zewnętrzne profili ciągnionych szlachetnych gładzonych o szerokości 50 cm z-40%</t>
  </si>
  <si>
    <t>Jednokrotne gruntowanie emulsją</t>
  </si>
  <si>
    <t>Malowanie elewacji farbą elewacyjną</t>
  </si>
  <si>
    <t>Wykonanie spadków z zaprawy cementowej na gzymsach, podokiennikach pod obróbki blacharskie</t>
  </si>
  <si>
    <t>Izolacje z papy asfaltowej na sucho pozioma - jedna warstwa-pod obróbki blacharskie</t>
  </si>
  <si>
    <t>Obróbki blacharskie z blachy miedzianej - podokienniki o szerokości 25-50 cm</t>
  </si>
  <si>
    <t>Rusztowania zewnętrzne rurowe o wysokości do 10 m</t>
  </si>
  <si>
    <t>Osłony z siatki na rusztowaniach zewnętrznych</t>
  </si>
  <si>
    <t>Czas pracy rusztowań grupy 1</t>
  </si>
  <si>
    <t>r-g</t>
  </si>
  <si>
    <t>Razem elewacja  do Zestawienia Zbiorczego</t>
  </si>
  <si>
    <t>Przedmiar robót drogowych</t>
  </si>
  <si>
    <t>e</t>
  </si>
  <si>
    <t>45111200-0</t>
  </si>
  <si>
    <t xml:space="preserve">Roboty pomiarowe </t>
  </si>
  <si>
    <t>ST-D-02</t>
  </si>
  <si>
    <t>Roboty pomiarowe przy powierzchniowych robotach ziemnych</t>
  </si>
  <si>
    <t>ha</t>
  </si>
  <si>
    <t>Razem roboty pomiarowe do Zestawienia Zbiorczego</t>
  </si>
  <si>
    <t>Przewody kabelkowe o łącznym przekroju żył do 7.5 mm2 układane n.t. na betonie, Przewody kabelkowe HTKSHekw PH90 1x2x0,8</t>
  </si>
  <si>
    <t>Przewody kabelkowe o łącznym przekroju żył do 7.5 mm2 układane n.t. na betonie, Przewody kabelkowe HTKSHekw PH90 3x2x0,8</t>
  </si>
  <si>
    <t>Montaż kompaktowej centrali alarmowej do 8 linii dozorowychPrzeniesienie istn. centrali pożarowej bud. 31Awsp. 3 do R</t>
  </si>
  <si>
    <t>Przygotowanie i testowanie oprogramowania systemu alarmowego - do 100 kroków programowych (instrukcji)</t>
  </si>
  <si>
    <t>system</t>
  </si>
  <si>
    <t>Uruchomienie i pomiary linii dozorowych adresowych - do 128 adresów</t>
  </si>
  <si>
    <t>lin.</t>
  </si>
  <si>
    <t>Praca próbna i testowanie systemu alarmowego do 96 elementów liniowych</t>
  </si>
  <si>
    <t>Razem  sygnalizacji alarmu pożaru do Zestawienia Zbiorczego</t>
  </si>
  <si>
    <t>System domofonowy</t>
  </si>
  <si>
    <t>Przygotowanie podłoża do zabudowania aparatów - kucie mechan. pod kołki rozp.plast.w podł. z betonu - aparat o 3-4 otworach mocujących</t>
  </si>
  <si>
    <t>aparat</t>
  </si>
  <si>
    <t>Montaż radiotelefonów na konstrukcji na ścianie z cegły, panel domofonowy wejściowy cyfrowy</t>
  </si>
  <si>
    <t>Montaż radiotelefonów na konstrukcji na ścianie z cegły, unifon</t>
  </si>
  <si>
    <t>Montaż zasilacza do 12 V DC/40 W</t>
  </si>
  <si>
    <t>Montaż uchwytów pod przewody kabelkowe układane pojedynczo z przygotowaniem podłoża mechanicznie - przykręcanie do kołków plastikowych w podłożu z cegły</t>
  </si>
  <si>
    <t>Przewody kabelkowe o łącznym przekroju żył do 7.5 mm2 układane na gotowych uchwytach bezśrubowych, w korytkach i na drabinkach z mocowaniem pojedynczo, przewód YTDY 6x0,5</t>
  </si>
  <si>
    <t>Przew.kabelkowe w powłoce polwinitowej (łączny przekr.żył Cu-6/Al-12 mm2) układane w gotowych korytkach i na drabinkach bez mocowania, Przewód OMY 3x1,5</t>
  </si>
  <si>
    <t>Montaż elektromechanicznych elementów blokujących - elektrozaczep w wykonaniu standard</t>
  </si>
  <si>
    <t>Praca próbna i testowanie systemu alarmowego do 24 elementów liniowych</t>
  </si>
  <si>
    <t>System telewizji dozorowej</t>
  </si>
  <si>
    <t>Przewody kabelkowe o łącznym przekroju żył do 7.5 mm2 układane na gotowych uchwytach bezśrubowych, w korytkach i na drabinkach z mocowaniem pojedynczo, Przewód UTP 4x2x0,5 kat 6</t>
  </si>
  <si>
    <t>Przewody kabelkowe o łącznym przekroju żył do 7.5 mm2 układane na gotowych uchwytach bezśrubowych, w korytkach i na drabinkach z mocowaniem pojedynczo, Przewód HDMI - HDMI 10 mb</t>
  </si>
  <si>
    <t>Przewody kabelkowe o łącznym przekroju żył do 7.5 mm2 układane na gotowych uchwytach bezśrubowych, w korytkach i na drabinkach z mocowaniem pojedynczo, Przewód VGA - VGA 10 mb</t>
  </si>
  <si>
    <t>Przewody kabelkowe o łącznym przekroju żył do 7.5 mm2 układane na gotowych uchwytach bezśrubowych, w korytkach i na drabinkach z mocowaniem pojedynczo, Przewód  OMY 3x1,5</t>
  </si>
  <si>
    <t>Przewody kabelkowe o łącznym przekroju żył do 7.5 mm2 układane p.t. w gotowych bruzdach w podłożu innym niż betonowe, Przewody FTP 4x2x0,5</t>
  </si>
  <si>
    <t>Mechaniczne przebijanie otworów w ścianach lub stropach z cegły o długości przebicia do 1 ceg. - śr.rury do 25 mm</t>
  </si>
  <si>
    <t>Podłączenie przewodów pojedynczych w izolacji polwinitowej pod zaciski lub bolce (przekrój żył do 2.5 mm2), Wtyk Rj45</t>
  </si>
  <si>
    <t>Montaż standardowego zestawu PC, oprogramowania systemowegomontaż i połączenie stanowaiska obserwacyjnego- pozycja adaptowana -</t>
  </si>
  <si>
    <t>Przygotowanie podłoża pod mocowanie osprzętu przez przykręcenie do kołków plast.w podłożu z cegły</t>
  </si>
  <si>
    <t>Montaż elementów systemu telewizji użytkowej - kamera TVU zewnętrzna, Kamera kolorowa dualna IP , Obudowa zewnętrzna z grzałką</t>
  </si>
  <si>
    <t>Montaż elementów systemu telewizji użytkowej - kamera TVU zewnętrzna, Obiektyw</t>
  </si>
  <si>
    <t>Montaż elementów systemu telewizji użytkowej - kamera TVU wewnętrzna, Kamera kolorowa  IP wewnętrzna, dzień/noc , Wspornik kamery</t>
  </si>
  <si>
    <t>Montaż elementów systemu telewizji użytkowej - sekwencyjny przełącznik wizji cyfrowa krosownica wizyjna do 16 wejść video, Rejestrator 16 strumieni IP, 16TB</t>
  </si>
  <si>
    <t>Montaż elementów systemu telewizji użytkowej - pulpit sterujący funkcjami krosownicy, Pulpit obsługowy</t>
  </si>
  <si>
    <t>Przełącznik z POE 24 porty</t>
  </si>
  <si>
    <t>UPS 3000VA Rack 2U z dodatkowym pakietem baterii</t>
  </si>
  <si>
    <t>Uruchomienie systemu TVU - linia transmisji wizji</t>
  </si>
  <si>
    <t>linia</t>
  </si>
  <si>
    <t>Praca próbna i testowanie systemu telewizji dozorowej</t>
  </si>
  <si>
    <t>Gniazda podtynkowe RJ45 kat. 6</t>
  </si>
  <si>
    <t>Nawierzchnia z kostki granitowej grafitowej/czarnej drobnej nieregularnej 8/11 (np. Szwed, Impala) na podsypce cementowo-piaskowej - wg zestawienia ilościowego materiałów</t>
  </si>
  <si>
    <t>Nawierzchnia z płyt betonowych szarych 30-70x40x8 cm na podsypce cementowo-piaskowej, z wypełnieniem spoin zaprawą cementową (np. Superbruk : płyta Vip Granite) - wg zestawienia ilościowego materiałów</t>
  </si>
  <si>
    <t>Nawierzchnia z kostki brukowej betonowej szarej drobnej regularnej gr. 6 cm (np. Superbruk : Super Mozaik) na podsypce cementowo-piaskowej - wg zestawienia ilościowej materiałów</t>
  </si>
  <si>
    <t xml:space="preserve">Opaski żwirowe </t>
  </si>
  <si>
    <t>Warstwa odsączająca z piasku z mechanicznym wykonaniem i zagęszczeniem); grubość warstwy po zagęszczeniu 20 cm - pierwsze 10 cm - wg tabeli robót ziemnych</t>
  </si>
  <si>
    <t>Warstwa odsączająca z piasku z mechanicznym wykonaniem i zagęszczeniem) j.w. - za każdy dalszy 1 cm grubości warstwy po zagęszczeniu /do 20 cm/</t>
  </si>
  <si>
    <t>ST-D-05</t>
  </si>
  <si>
    <t>Nawierzchnia żwirowa z kruszywa naturalnego stabilizowanego mechanicznie; grubość po zagęszczeniu 15 cm - pierwsze 5 cm grubości - wg zestawienia ilościowego materiałów</t>
  </si>
  <si>
    <t>Nawierzchnia żwirowa z kruszywa naturalnego stabilizowanego mechanicznie - za każdy dalszy 1 cm grubości po zagęszczeniu /do 15 cm/</t>
  </si>
  <si>
    <t>Razem opaski żwirowe do Zestawienia Zbiorczego</t>
  </si>
  <si>
    <t xml:space="preserve"> 45233200-1</t>
  </si>
  <si>
    <t xml:space="preserve">Obrzeża i oporniki </t>
  </si>
  <si>
    <t>ST-D-06</t>
  </si>
  <si>
    <t>Rowki pod ławy krawężnikowe o wymiarach 30x30 cm w gruncie kat.III - wg zestawienia ilościowego materiałów</t>
  </si>
  <si>
    <t>Ława betonowa z betonu B10 pod krawężniki, z oporem</t>
  </si>
  <si>
    <t>Oporniki betonowe szare o wym. 12x25x100 cm, najazdowe, obniżone do nawierzchni placu (np. Superbruk)</t>
  </si>
  <si>
    <t>Oporniki betonowe szare o wym. 12x25x100 cm, wystające (np. Superbruk)</t>
  </si>
  <si>
    <t>Obrzeża betonowe szare o wym. 8x30x100 cm, wystające, na podsypce cementowo-piaskowej, z wypełnieniem spoin zaprawą cementową (np. Superbruk)</t>
  </si>
  <si>
    <t>Oporniki metalowe na styku nawierzchni żwirowej z trawiastą</t>
  </si>
  <si>
    <t>Razem obrzeża i oporniki do Zestawienia Zbiorczego</t>
  </si>
  <si>
    <t xml:space="preserve"> 45112710-5</t>
  </si>
  <si>
    <t xml:space="preserve">Zieleń </t>
  </si>
  <si>
    <t>ST-D-07</t>
  </si>
  <si>
    <t>Oczyszczenie terenu z resztek budowlanych i gruzu, z wywiezieniem samochodami na odległość do 1 km</t>
  </si>
  <si>
    <t>Oczyszczenie terenu z resztek budowlanych i gruzu, z wywiezieniem samochodami - dodatek za każde dalsze 0.5 km /przyjęto do 15 km/</t>
  </si>
  <si>
    <t>Ręczne rozścielenie ziemi urodzajnej grubości 10 cm, z transportem taczkami na terenie płaskim</t>
  </si>
  <si>
    <t>Wykonanie trawników dywanowych siewem na terenie płaskim na gruncie kat.III bez nawożenia</t>
  </si>
  <si>
    <t>Ręczna pielęgnacja trawników dywanowych na terenie płaskim</t>
  </si>
  <si>
    <t>Razem zieleń do Zestawienia Zbiorczego</t>
  </si>
  <si>
    <t xml:space="preserve"> </t>
  </si>
  <si>
    <t>Przedmiar robót sanitarnych</t>
  </si>
  <si>
    <t>Kod  CPV</t>
  </si>
  <si>
    <t>Nr SST</t>
  </si>
  <si>
    <t>Opis Robót</t>
  </si>
  <si>
    <t>Jedn. miary</t>
  </si>
  <si>
    <t xml:space="preserve">Ilość </t>
  </si>
  <si>
    <t>Cena jednost-kowa</t>
  </si>
  <si>
    <t>Wartość netto</t>
  </si>
  <si>
    <t>45232440-8</t>
  </si>
  <si>
    <t>1. INSTALACJA KANALIZACJI SANITARNEJ (cz. doziemna)</t>
  </si>
  <si>
    <t>ST-Sanit</t>
  </si>
  <si>
    <t>Roboty pomiarowe przy liniowych robotach ziemnych - trasa w terenie równinnym</t>
  </si>
  <si>
    <t>km</t>
  </si>
  <si>
    <t>Wykopy mechaniczne na odkład w gruncie kategorii I-III</t>
  </si>
  <si>
    <t>Zasypanie i zagęszczenie mechaniczne wykopów z gruntu kategorii I-III (współczynnik zagęszczenia Js=0.98)</t>
  </si>
  <si>
    <t>Podłoża pod kanały z materiałów sypkich o grubości 15cm</t>
  </si>
  <si>
    <t>Zabezpieczenie rurociągów przed zamarzaniem warstwą keramzytu do wysokości 30cm ponad wierzch rury z przykryciem folią izolacyjną gr. 0,3mm</t>
  </si>
  <si>
    <t>Roboty instalacyjne</t>
  </si>
  <si>
    <t>Kanały z rur PVC kielichowych, litych klasy S dz 160x4,7mm</t>
  </si>
  <si>
    <t>Kanały z rur PVC kielichowych, litych klasy S dz 200x5,9mm</t>
  </si>
  <si>
    <t>Kanały z rur PVC kielichowych klasy N dz 160x4,0mm</t>
  </si>
  <si>
    <t>Kanały z rur PVC kielichowych klasy N dz 200x4,9mm</t>
  </si>
  <si>
    <t>Studnie kanalizacyjne z tworzyw sztucznych dn 425mm, zwieńczone rurą teleskopową</t>
  </si>
  <si>
    <t>Właz żeliwny D400 do studzienki kanalizacyjnej dn 425mm</t>
  </si>
  <si>
    <t>Właz żeliwny B125 do studzienki kanalizacyjnej dn 425mm</t>
  </si>
  <si>
    <t>Próba szczelności kanałów rurowych dz 160mm</t>
  </si>
  <si>
    <t>Próba szczelności kanałów rurowych dz 200mm</t>
  </si>
  <si>
    <t>Badanie kamerą termowizyjną rurociągu kan. sanitarnej pod budynkiem (między studzienkami) oraz na dziedzincu</t>
  </si>
  <si>
    <t>Razem instalacja kanalizacji sanitarnej / cz. Doziemna/ do Zestawienia Zbiorczego</t>
  </si>
  <si>
    <t>45232130-2</t>
  </si>
  <si>
    <t>2. INSTALACJA KANALIZACJI DESZCZOWEJ (cz. doziemna)</t>
  </si>
  <si>
    <t>Roboty pomiarowe przy liniowych robotach ziemnych - trasa w terenie równinnym.</t>
  </si>
  <si>
    <t>Wykopy mechaniczne w gruncie kategorii I-III z transportem urobku na odległość do 1km</t>
  </si>
  <si>
    <t>Dodatek za każdy rozpoczęty 1 km transportu ziemi samochodami samowyładowczymi po drogach o nawierzchni utwardzonej - do 4 km</t>
  </si>
  <si>
    <t>Kanały z rur PVC kielichowych klasy N dz 250x6,2mm</t>
  </si>
  <si>
    <t>Kanały z rur PVC kielichowych, litych klasy S dz 250x7,3mm</t>
  </si>
  <si>
    <t>Rura spustowa z PE (PEHD) dz 125mm</t>
  </si>
  <si>
    <t>Czyszczaki z PVC kanalizacyjne, kielichowe dz 160mm</t>
  </si>
  <si>
    <t>Redukcja z PVC kanalizacyjna, kielichowa dz 160/110mm</t>
  </si>
  <si>
    <t>Studnie chłonne z kręgów betonowych dn 2000mm, wykonywane metodą studniarską w gruncie kat. I-III,  głębokość 3m</t>
  </si>
  <si>
    <t>Dodatki za każde 0,5m różnicy głębokości studni kanalizacyjnej z kręgów betonowych o średnicy nominalnej 2000mm</t>
  </si>
  <si>
    <t>0,5m</t>
  </si>
  <si>
    <t>Studnie kanalizacyjne osadnikowe z tworzyw sztucznych dn 425mm, zwieńczone rurą teleskopową i włazem żeliwnym B125</t>
  </si>
  <si>
    <t>Studnie kanalizacyjne osadnikowe z tworzyw sztucznych dn 425mm, zwieńczone rurą teleskopową i włazem żeliwnym D400</t>
  </si>
  <si>
    <t>Odwodnienie liniowe z polimerobetonu o szerokości nominalnej 150mm z krawędzią żeliwną i rusztem żeliwnym D400 (studzienka z osadnikiem - szt 2, ścianka czołowa szt. 4)</t>
  </si>
  <si>
    <t>Separator koalescencyjny substancji ropopochodnych z osadnikiem szlamowym o przepływie nominalnym 61dm3/s</t>
  </si>
  <si>
    <t>Przejście szczelne przez ściany studzienek tulejami krótkimi dz 200mm</t>
  </si>
  <si>
    <t>Przejście szczelne przez ściany studzienek tulejami krótkimi dz 250mm</t>
  </si>
  <si>
    <t>Przebicie otworów o powierzchni do 0,05m2 w elementach z betonu żwirowego o grubości do 10cm</t>
  </si>
  <si>
    <t>Próba szczelności kanałów rurowych dz 250mm</t>
  </si>
  <si>
    <t>Inwentaryzacja geodezyjna powykonawcza.</t>
  </si>
  <si>
    <t>Razem instalacja kanalizacji deszczowej / cz. doziemna/ do Zestawienia Zbiorczego</t>
  </si>
  <si>
    <t>45331100-7</t>
  </si>
  <si>
    <t>3. INSTALACJA CENTRALNEGO OGRZEWANIA I CIEPŁA TECHNOLOGICZNEGO</t>
  </si>
  <si>
    <t>Roboty demontażowe</t>
  </si>
  <si>
    <t>Demontaż grzejników żeliwnych członowych o pow. ogrzewalnej do 5m2</t>
  </si>
  <si>
    <t>Demontaż grzejnika z rur stalowych ożebrowanych</t>
  </si>
  <si>
    <t>Demontaż rurociągu stalowego gwintowanego dn 15mm</t>
  </si>
  <si>
    <t>Demontaż rurociągu stalowego gwintowanego dn 20mm</t>
  </si>
  <si>
    <t>Demontaż rurociągu stalowego gwintowanego dn 25mm</t>
  </si>
  <si>
    <t>Demontaż rurociągu stalowego gwintowanego dn 32mm</t>
  </si>
  <si>
    <t>Demontaż rurociągu stalowego gwintowanego dn 40mm</t>
  </si>
  <si>
    <t>Demontaż rurociągu stalowego gwintowanego dn 50mm</t>
  </si>
  <si>
    <t>Demontaż rozdzielacza z rur stalowych dn do 100mm</t>
  </si>
  <si>
    <t>Demontaż i rozebranie kotła olejowego</t>
  </si>
  <si>
    <t>Demontaż zaworu przelotowego lub zwrotnego dn 15-20mm</t>
  </si>
  <si>
    <t>Demontaż czopucha kotła i komina</t>
  </si>
  <si>
    <t>Demontaż pompy obiegowej</t>
  </si>
  <si>
    <t>Demontaż zbiornika odpowietrzającego o pojemności do 6 dm3</t>
  </si>
  <si>
    <t>Demontaż rurociągu stalowego, spawanego dn 15mm</t>
  </si>
  <si>
    <t>Demontaż rurociągu stalowego, spawanego dn 20mm</t>
  </si>
  <si>
    <t>Demontaż rurociągu stalowego, spawanego dn 25mm</t>
  </si>
  <si>
    <t>Demontaż rurociągu stalowego, spawanego dn 32mm</t>
  </si>
  <si>
    <t>Demontaż rurociągu stalowego, spawanego dn 40mm</t>
  </si>
  <si>
    <t>Demontaż rurociągu stalowego, spawanego dn 50mm</t>
  </si>
  <si>
    <t>Rurociągi stalowe cienkościenne ocynkowane, zaprasowywane dz 15x1,2mm</t>
  </si>
  <si>
    <t>Rurociągi stalowe cienkościenne ocynkowane, zaprasowywane dz 18x1,2mm</t>
  </si>
  <si>
    <t>Rurociągi stalowe cienkościenne ocynkowane, zaprasowywane dz 22x1,5mm</t>
  </si>
  <si>
    <t>Rurociągi stalowe cienkościenne ocynkowane, zaprasowywane dz 28x1,5mm</t>
  </si>
  <si>
    <t>Rurociągi stalowe cienkościenne ocynkowane, zaprasowywane dz 42x1,5mm</t>
  </si>
  <si>
    <t>Rury z polietylenu sieciowanego, wielowarstwowe z wkładką aluminiową, zaprasowywane dz 16x2mm</t>
  </si>
  <si>
    <t>Rury z polietylenu sieciowanego, wielowarstwowe z wkładką aluminiową, zaprasowywane dz 20x2mm</t>
  </si>
  <si>
    <t>Rury z polietylenu sieciowanego, wielowarstwowe z wkładką aluminiową, zaprasowywane dz 25x2,5mm</t>
  </si>
  <si>
    <t>Rozdzielacze do instalacji c.o. z rur stalowych dn 65mm</t>
  </si>
  <si>
    <r>
      <rPr>
        <sz val="8"/>
        <color indexed="8"/>
        <rFont val="Arial"/>
        <family val="2"/>
      </rPr>
      <t>Kolano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zaprasowywame dz 18mm</t>
    </r>
  </si>
  <si>
    <r>
      <rPr>
        <sz val="8"/>
        <color indexed="8"/>
        <rFont val="Arial"/>
        <family val="2"/>
      </rPr>
      <t>Kolano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zaprasowywame dz 42mm</t>
    </r>
  </si>
  <si>
    <r>
      <rPr>
        <sz val="8"/>
        <color indexed="8"/>
        <rFont val="Arial"/>
        <family val="2"/>
      </rPr>
      <t>Kolano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zaprasowywame dz 16mm</t>
    </r>
  </si>
  <si>
    <r>
      <rPr>
        <sz val="8"/>
        <color indexed="8"/>
        <rFont val="Arial"/>
        <family val="2"/>
      </rPr>
      <t>Kolano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zaprasowywame dz 20mm</t>
    </r>
  </si>
  <si>
    <t>Trójnik zaprasowywany dz 18x18x18mm</t>
  </si>
  <si>
    <t>Trójnik zaprasowywany dz 22x22x22mm</t>
  </si>
  <si>
    <t>Trójnik zaprasowywany dz 28x28x28mm</t>
  </si>
  <si>
    <t>Trójnik redukcyjny zaprasowywany dz 22x18x22mm</t>
  </si>
  <si>
    <t>Trójnik redukcyjny zaprasowywany dz 28x15x28mm</t>
  </si>
  <si>
    <t>Trójnik redukcyjny zaprasowywany dz 28x18x28mm</t>
  </si>
  <si>
    <t>Trójnik redukcyjny zaprasowywany dz 42x22x42mm</t>
  </si>
  <si>
    <t>Redukcja nyplowa dz 18x15mm</t>
  </si>
  <si>
    <t>Redukcja nyplowa dz 22x15mm</t>
  </si>
  <si>
    <t>Redukcja nyplowa dz 22x18mm</t>
  </si>
  <si>
    <t>Redukcja nyplowa dz 28x22mm</t>
  </si>
  <si>
    <t>Redukcja nyplowa dz 42x28mm</t>
  </si>
  <si>
    <t>Końcówka zaprasowywana z gwintem 12mmx3/8"</t>
  </si>
  <si>
    <t>Śrubunek zaprasowywany z gwintem 15x15mm</t>
  </si>
  <si>
    <t>Śrubunek zaprasowywany z gwintem 18x15mm</t>
  </si>
  <si>
    <t>Śrubunek zaprasowywany z gwintem 22x25mm</t>
  </si>
  <si>
    <t>Śrubunek zaprasowywany z gwintem 28x25mm</t>
  </si>
  <si>
    <t>Śrubunek zaprasowywany z gwintem 35x25mm</t>
  </si>
  <si>
    <t>Śrubunek zaprasowywany z gwintem 42x25mm</t>
  </si>
  <si>
    <t>Złączka zaprasowywana z gwintem 15x25mm</t>
  </si>
  <si>
    <t>Złączka zaprasowywana z gwintem 18x25mm</t>
  </si>
  <si>
    <t>Złączka zaprasowywana z gwintem 22x25mm</t>
  </si>
  <si>
    <t>Złączka zaprasowywana z gwintem 28x25mm</t>
  </si>
  <si>
    <t>Złączka zaprasowywana z gwintem 35x25mm</t>
  </si>
  <si>
    <t>Złączka zaprasowywana z gwintem 42x25mm</t>
  </si>
  <si>
    <t>Obejście zaprasowywane 15x15mm</t>
  </si>
  <si>
    <t>Złączka z pierścieniem zaprasowywanym 16mmxG1/2"</t>
  </si>
  <si>
    <t>Złączka z pierścieniem zaprasowywanym 20mmxG1/2"</t>
  </si>
  <si>
    <t>Łącznik redukcyjny z pierścieniem zaprasowywanym 20x16mm</t>
  </si>
  <si>
    <t>Łącznik redukcyjny z pierścieniem zaprasowywanym 25x16mm</t>
  </si>
  <si>
    <t>Trójnik z pierścieniem zaprasowywanym 16x16x16mm</t>
  </si>
  <si>
    <t>Trójnik z pierścieniem zaprasowywanym 16x20x16mm</t>
  </si>
  <si>
    <t>Trójnik z pierścieniem zaprasowywanym 20x16x16mm</t>
  </si>
  <si>
    <t>Trójnik z pierścieniem zaprasowywanym 20x16x20mm</t>
  </si>
  <si>
    <r>
      <rPr>
        <sz val="8"/>
        <color indexed="8"/>
        <rFont val="Arial"/>
        <family val="2"/>
      </rPr>
      <t>Kolano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z pierścieniem zaprasowywanym 16mmxG1/2"</t>
    </r>
  </si>
  <si>
    <r>
      <rPr>
        <sz val="8"/>
        <color indexed="8"/>
        <rFont val="Arial"/>
        <family val="2"/>
      </rPr>
      <t>Kolano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z pierścieniem zaprasowywanym 20mmxG1/2"</t>
    </r>
  </si>
  <si>
    <r>
      <rPr>
        <sz val="8"/>
        <color indexed="8"/>
        <rFont val="Arial"/>
        <family val="2"/>
      </rPr>
      <t>Kolano 90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z pierścieniem zaprasowywanym 16x16mm</t>
    </r>
  </si>
  <si>
    <t>Zawór grzejnikowy powrotny prosty lub kątowy z nastawą wstępną dn 10mm</t>
  </si>
  <si>
    <t>Zawór 3-drogowy mieszający lub rozdzielający, współpracujący z napędem, dn 15mm - dostawa z centralą wentylacyjną</t>
  </si>
  <si>
    <t>Zawór równoważący odcinający z nastawą wstępną dn 15mm</t>
  </si>
  <si>
    <t>Zawór równoważący odcinający z nastawą wstępną dn 20mm</t>
  </si>
  <si>
    <t>Zawór równoważący odcinający z nastawą wstępną dn 25mm</t>
  </si>
  <si>
    <t>Zawór termostatyczny prosty lub kątowy z nastawą wstępną dn 10mm</t>
  </si>
  <si>
    <t>Zawór termostatyczny prosty lub kątowy z nastawą wstępną dn 15mm</t>
  </si>
  <si>
    <t>Zawór grzejnikowy powrotny prosty lub kątowy z nastawą wstępną dn 15mm</t>
  </si>
  <si>
    <t>Filtr siatkowy, oczka siatki 0,32x0,2mm dn 25mm</t>
  </si>
  <si>
    <t>Zawór odcinająco-pomiarowy bez nastawy wstępnej z funkcją pomiarową dn 15mm</t>
  </si>
  <si>
    <t>Zawór odcinająco-pomiarowy bez nastawy wstępnej z funkcją pomiarową dn 20mm</t>
  </si>
  <si>
    <t xml:space="preserve">Zawór równoważący z nastawą wstępną i funkcją pomiarową dn 25mm </t>
  </si>
  <si>
    <t xml:space="preserve">Zawór równoważący z nastawą wstępną i funkcją pomiarową dn 40mm </t>
  </si>
  <si>
    <t>Regulator ciśnienia różnicowego dP=5-30kPa, dn 10mm</t>
  </si>
  <si>
    <t>Regulator ciśnienia różnicowego dP=5-30kPa, dn 20mm</t>
  </si>
  <si>
    <t>Zestaw przyłączeniowy bez nastawy wstępnej do grzejników typu V dn15mm</t>
  </si>
  <si>
    <t>Zawór grzejnikowy powrotny prosty lub kątowy bez nastawy wstępnej dn 15mm</t>
  </si>
  <si>
    <r>
      <rPr>
        <sz val="8"/>
        <color indexed="8"/>
        <rFont val="Arial"/>
        <family val="2"/>
      </rPr>
      <t>Glowica termostatyczna 7-28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C z czujnikiem wbudowanym cieczowym</t>
    </r>
  </si>
  <si>
    <r>
      <rPr>
        <sz val="8"/>
        <color indexed="8"/>
        <rFont val="Arial"/>
        <family val="2"/>
      </rPr>
      <t>Glowica termostatyczna 0-28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C z czujnikiem wbudowanym cieczowym</t>
    </r>
  </si>
  <si>
    <t>Zawory przelotowe kulowe dn 15mm</t>
  </si>
  <si>
    <t>Zawory przelotowe kulowe dn 20mm</t>
  </si>
  <si>
    <t>Zawory przelotowe kulowe dn 25mm</t>
  </si>
  <si>
    <t>Zawory przelotowe kulowe dn 32mm</t>
  </si>
  <si>
    <t>Zawory przelotowe kulowe dn 40mm</t>
  </si>
  <si>
    <t>Zawory odpowietrzające automatyczne z zaworem stopowym dn 15mm</t>
  </si>
  <si>
    <r>
      <rPr>
        <sz val="8"/>
        <color indexed="8"/>
        <rFont val="Arial"/>
        <family val="2"/>
      </rPr>
      <t xml:space="preserve">Termometry techniczne 0-100 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C</t>
    </r>
  </si>
  <si>
    <t>Manomometry techniczne 0-0,6 MPa</t>
  </si>
  <si>
    <t>Szafki instalacyjne podtynkowe 11/7 obwodowe</t>
  </si>
  <si>
    <t>Szafki instalacyjne podtynkowe 15/10 obwodowe</t>
  </si>
  <si>
    <t>Szafki instalacyjne podtynkowe 10/3 obwodowe</t>
  </si>
  <si>
    <t>Pompa obiegowa regulowana elektronicznie dn 15mm, o wydajności 0,16dm3/s i wysokości podnoszenia 5kPa</t>
  </si>
  <si>
    <t>Izolacja rurociągów dz 16x2mm otulinami laminowanymi folią PE gr. 13mm</t>
  </si>
  <si>
    <t>Izolacja rurociągów dz 20x2mm otulinami laminowanymi folią PE gr. 13mm</t>
  </si>
  <si>
    <t>Izolacja rurociągów dz 25x2,5mm otulinami laminowanymi folią PE gr. 13mm</t>
  </si>
  <si>
    <t>Izolacja rurociągów dz 15x1,2mm otulinami w płaszczu z PVC gr. 20mm</t>
  </si>
  <si>
    <t>Izolacja rurociągów dz 18x1,2mm otulinami w płaszczu z PVC gr. 20mm</t>
  </si>
  <si>
    <t>Izolacja rurociągów dz 22x1,5mm otulinami w płaszczu z PVC gr. 30mm</t>
  </si>
  <si>
    <t>Izolacja rurociągów dz 28x1,5mm otulinami w płaszczu z PVC gr. 30mm</t>
  </si>
  <si>
    <t>Izolacja rurociągów dz 42x1,5mm otulinami w płaszczu z PVC gr. 40mm</t>
  </si>
  <si>
    <t>Izolacja rozdzielaczy dn 65mm otulinami  płaszczu z folii aluminiowej gr. 70mm</t>
  </si>
  <si>
    <t>Obudowa rur listwą przypodłogową</t>
  </si>
  <si>
    <t>Grzejnik stalowy 1-płytowy typ C o wysokości 300mm i długości 500mm, z kompletem zawieszeń i odpowietrznikiem</t>
  </si>
  <si>
    <t>Grzejnik stalowy 1-płytowy typ C o wysokości 300mm i długości 600mm, z kompletem zawieszeń i odpowietrznikiem</t>
  </si>
  <si>
    <t>Grzejnik stalowy 1-płytowy typ C o wysokości 600mm i długości 500mm, z kompletem zawieszeń i odpowietrznikiem</t>
  </si>
  <si>
    <t>Grzejnik stalowy 1-płytowy typ C o wysokości 600mm i długości 600mm, z kompletem zawieszeń i odpowietrznikiem</t>
  </si>
  <si>
    <t>157A</t>
  </si>
  <si>
    <t>Grzejnik stalowy 1-płytowy typ V (z wbudowanym zaworem termostatycznym) o wysokości 500mm i długości 600mm, z kompletem zawieszeń i odpowietrznikiem</t>
  </si>
  <si>
    <t>157B</t>
  </si>
  <si>
    <t>Grzejnik stalowy 1-płytowy typ V (z wbudowanym zaworem termostatycznym) o wysokości 500mm i długości 800mm, z kompletem zawieszeń i odpowietrznikiem</t>
  </si>
  <si>
    <t>Grzejnik stalowy 1-płytowy typ V (z wbudowanym zaworem termostatycznym) o wysokości 600mm i długości 400mm, z kompletem zawieszeń i odpowietrznikiem</t>
  </si>
  <si>
    <t>Grzejnik stalowy 1-płytowy typ V (z wbudowanym zaworem termostatycznym) o wysokości 600mm i długości 500mm, z kompletem zawieszeń i odpowietrznikiem</t>
  </si>
  <si>
    <t>Grzejnik stalowy 1-płytowy typ V (z wbudowanym zaworem termostatycznym) o wysokości 600mm i długości 600mm, z kompletem zawieszeń i odpowietrznikiem</t>
  </si>
  <si>
    <t>Grzejnik stalowy 1-płytowy typ V (z wbudowanym zaworem termostatycznym) o wysokości 600mm i długości 700mm, z kompletem zawieszeń i odpowietrznikiem</t>
  </si>
  <si>
    <t>Grzejnik stalowy 1-płytowy typ V (z wbudowanym zaworem termostatycznym) o wysokości 600mm i długości 800mm, z kompletem zawieszeń i odpowietrznikiem</t>
  </si>
  <si>
    <t>Grzejnik stalowy 2-płytowy typ V (z wbudowanym zaworem termostatycznym) o wysokości 500mm i długości 500mm, z kompletem zawieszeń i odpowietrznikiem</t>
  </si>
  <si>
    <t>Grzejnik stalowy 2-płytowy typ V (z wbudowanym zaworem termostatycznym) o wysokości 500mm i długości 600mm, z kompletem zawieszeń i odpowietrznikiem</t>
  </si>
  <si>
    <t>Grzejnik stalowy 2-płytowy typ V (z wbudowanym zaworem termostatycznym) o wysokości 500mm i długości 700mm, z kompletem zawieszeń i odpowietrznikiem</t>
  </si>
  <si>
    <t>Grzejnik stalowy 2-płytowy typ V (z wbudowanym zaworem termostatycznym) o wysokości 500mm i długości 800mm, z kompletem zawieszeń i odpowietrznikiem</t>
  </si>
  <si>
    <t>Grzejnik stalowy 2-płytowy typ V (z wbudowanym zaworem termostatycznym) o wysokości 500mm i długości 900mm, z kompletem zawieszeń i odpowietrznikiem</t>
  </si>
  <si>
    <t>Grzejnik stalowy 2-płytowy typ V (z wbudowanym zaworem termostatycznym) o wysokości 600mm i długości 500mm, z kompletem zawieszeń i odpowietrznikiem</t>
  </si>
  <si>
    <t>Grzejnik stalowy 2-płytowy typ V (z wbudowanym zaworem termostatycznym) o wysokości 600mm i długości 600mm, z kompletem zawieszeń i odpowietrznikiem</t>
  </si>
  <si>
    <t>Grzejnik stalowy 2-płytowy typ V (z wbudowanym zaworem termostatycznym) o wysokości 600mm i długości 700mm, z kompletem zawieszeń i odpowietrznikiem</t>
  </si>
  <si>
    <t>170A</t>
  </si>
  <si>
    <t>Grzejnik stalowy 2-płytowy typ V (z wbudowanym zaworem termostatycznym) o wysokości 600mm i długości 1000mm, z kompletem zawieszeń i odpowietrznikiem</t>
  </si>
  <si>
    <t>Grzejnik stalowy 2-płytowy typ V (z wbudowanym zaworem termostatycznym) o wysokości 900mm i długości 400mm, z kompletem zawieszeń i odpowietrznikiem</t>
  </si>
  <si>
    <t>Grzejnik stalowy 3-płytowy typ V (z wbudowanym zaworem termostatycznym) o wysokości 500mm i długości 1000mm, z kompletem zawieszeń i odpowietrznikiem</t>
  </si>
  <si>
    <t>Grzejnik stalowy 3-płytowy typ V (z wbudowanym zaworem termostatycznym) o wysokości 500mm i długości 700mm, z kompletem zawieszeń i odpowietrznikiem</t>
  </si>
  <si>
    <t>Grzejnik stalowy 3-płytowy typ V (z wbudowanym zaworem termostatycznym) o wysokości 500mm i długości 800mm, z kompletem zawieszeń i odpowietrznikiem</t>
  </si>
  <si>
    <t>Próby z dokonaniem regulacji instalacji centralnego ogrzewania (na gorąco)</t>
  </si>
  <si>
    <t>urz.</t>
  </si>
  <si>
    <t>Próby szczelności instalacji c.o.wraz z trzykrotnym płukaniem</t>
  </si>
  <si>
    <t>Wykucie, zamurowanie i otynkowanie bruzd w ścianach z cegły na zaprawie wapiennej i cementowo-wapiennej</t>
  </si>
  <si>
    <t>Okładziny gipsowo-kartonowe na rusztach metalowych pojedynczych mocowanych do podłoża</t>
  </si>
  <si>
    <t>Kratki wentylacyjne o obwodzie do 1000mm - do przewodów murowanych</t>
  </si>
  <si>
    <t>Istniejąca brama zewnętrzna drewniana przeszklona drewniana, wraz z ościeżnicą, o wym. 2,79x3,24 m - do renowacji, wyposażona w dwa zamki, samozamykacz, antywłamaniowa</t>
  </si>
  <si>
    <t>Projektowana brama zewnętrzna drewniana z drewna klejonego, przeszklona (do odtworzenia na wzór istniejącej), wraz z ościeżnicą o wym. 3,33x3,76 m</t>
  </si>
  <si>
    <t>Razem stolarka i ślusarka okienna i drzwiowa  do Zestawienia Zbiorczego</t>
  </si>
  <si>
    <t>45410000-4, 45430000-0, 45421146-9, 45442100-8</t>
  </si>
  <si>
    <t xml:space="preserve">Tynki wewnętrzne, oblicowania i malowanie </t>
  </si>
  <si>
    <t>ST-B-13</t>
  </si>
  <si>
    <t>Oczyszczenie spoin w murach z cegły ceramicznej z usunięciem nietrwałej zaprawy</t>
  </si>
  <si>
    <t>177</t>
  </si>
  <si>
    <t>Wykucie spoin w murach z cegły ceramicznej na głębokość około 2,0 cm</t>
  </si>
  <si>
    <t>178</t>
  </si>
  <si>
    <t>Oczyszczenie powierzchni stropów (od spodu) przy użyciu szczotek stalowych</t>
  </si>
  <si>
    <t>179</t>
  </si>
  <si>
    <t>Oczyszczenie ścian mechanicznie z zabrudzeń, śladów wysoleń itd. [współcz.0,6]</t>
  </si>
  <si>
    <t>180</t>
  </si>
  <si>
    <t>Przecieranie istniejących tynków wewnętrznych, z zeskrobaniem farby, zmyciem, zaprawieniem rys i uszkodzeń, nałożeniem gładzi i zatarciem - na ścianach, filarach i pilastrach</t>
  </si>
  <si>
    <t>181</t>
  </si>
  <si>
    <t>Przecieranie istniejących tynków wewnętrznych, z zeskrobaniem farby, zmyciem, zaprawieniem rys i uszkodzeń, nałożeniem gładzi i zatarciem - na stropach oraz biegach i spocznikach schodowych</t>
  </si>
  <si>
    <t>182</t>
  </si>
  <si>
    <t>Pokrycie pędzlem powierzchni ścian preparatem np. Ceresit CT99 rozcieńczonym wodą w stosunku 1:2</t>
  </si>
  <si>
    <t>183</t>
  </si>
  <si>
    <t>Wykonanie tynków renowacyjnych np. w systemie Ceresit - tynk renowacyjny podkładowy CR61 + tynk renowacyjny specjalistyczny CR62 + emulsja kontaktowa CC81 + szpachlówka CR64</t>
  </si>
  <si>
    <t>184</t>
  </si>
  <si>
    <t>Tynki wewnętrzne cementowo-wapienne kat.III na istniejących ścianach</t>
  </si>
  <si>
    <t>185</t>
  </si>
  <si>
    <t>Tynki wewnętrzne cementowo-wapienne kat.III na istniejących stropach i podciągach</t>
  </si>
  <si>
    <t>186</t>
  </si>
  <si>
    <t>Tynki wewnętrzne cementowo-wapienne kat.III - na nowych ścianach i zamurowaniach</t>
  </si>
  <si>
    <t>187</t>
  </si>
  <si>
    <t>Tynki wewnętrzne cementowo-wapienne kat.III - na nowych stropach</t>
  </si>
  <si>
    <t>188</t>
  </si>
  <si>
    <t>Tynki wewnętrzne cementowo-wapienne kat.III - na biegach i podestach nowej klatki schodowej</t>
  </si>
  <si>
    <t>189</t>
  </si>
  <si>
    <t>Gładź gipsowa jednowarstwowa - na ścianach i sufitach</t>
  </si>
  <si>
    <t>190</t>
  </si>
  <si>
    <t>Wewnętrzne gładzie gipsowe dwuwarstwowe na ścianach z płyt gipsowych</t>
  </si>
  <si>
    <t>191</t>
  </si>
  <si>
    <t>Wewnętrzne gładzie gipsowe gr. 5 mm na stropach na podłożu z płyt gipsowych</t>
  </si>
  <si>
    <t>192</t>
  </si>
  <si>
    <t>ST-B-14</t>
  </si>
  <si>
    <t>Licowanie ścian płytkami ceramicznymi (glazura) o wym. 20x20 cm na kleju</t>
  </si>
  <si>
    <t>193</t>
  </si>
  <si>
    <t>Sufity podwieszane z płyt gipsowo-kartonowych gr. 12,5 mmna ruszcie metalowym ocynkowanym, dwuwarstwowe - pierwsza warstwa</t>
  </si>
  <si>
    <t>194</t>
  </si>
  <si>
    <t>Sufity podwieszane z płyt gipsowo-kartonowych gr. 12,5 mmna ruszcie metalowym ocynkowanym, dwuwarstwowe - druga warstwa</t>
  </si>
  <si>
    <t>195</t>
  </si>
  <si>
    <t>ST-B-16</t>
  </si>
  <si>
    <t>Trzykrotne malowanie farbami emulsyjnymi ścian i sufitów powierzchni wewnętrznych - podłoży gipsowych z gruntowaniem</t>
  </si>
  <si>
    <t>Razem tynki wewnętrzne, oblicowania i malowanie  do Zestawienia Zbiorczego</t>
  </si>
  <si>
    <t>45430000-0, 45262300-4, 45320000-6, 45321000-3</t>
  </si>
  <si>
    <t xml:space="preserve">Warstwy podposadzkowe na gruncie P1, P2 </t>
  </si>
  <si>
    <t>Podsypka z piasku zagęszczonego, grubości 15 i 20 cm</t>
  </si>
  <si>
    <t>Podłoże betonowe z chudego betonu, grubości 10 cm</t>
  </si>
  <si>
    <t>Izolacja przeciwwilgociowa - 2x papa termozgrzewalna</t>
  </si>
  <si>
    <t>Izolacja termiczna pozioma - z płyt styropianowych EPS 100-038 grubości 5 cm</t>
  </si>
  <si>
    <t>Izolacja - folia PE 1x</t>
  </si>
  <si>
    <t>Podłoże betonowe pod posadzki grubości 4 i 6 cm, z betonu B15</t>
  </si>
  <si>
    <t>Razem warstwy podposadzkowe P1,P2  do Zestawienia Zbiorczego</t>
  </si>
  <si>
    <t>45262300-4, 45320000-6, 45321000-3</t>
  </si>
  <si>
    <t xml:space="preserve">Warstwy podposadzkowe na stropach - S1, S2, S4 </t>
  </si>
  <si>
    <t>Izolacja termiczna pozioma - z płyt z wełny mineralnej grubości 20 cm</t>
  </si>
  <si>
    <t>Izolacja - folia paroprzepuszczalna 1x</t>
  </si>
  <si>
    <t>Podłoże betonowe pod posadzki grubości 6 cm, z betonu B15</t>
  </si>
  <si>
    <t>Razem warstwy podposadzkowe na stropach S1,S2,S3  do Zestawienia Zbiorczego</t>
  </si>
  <si>
    <t>45311200-2</t>
  </si>
  <si>
    <t>45314320-0</t>
  </si>
  <si>
    <t>4531610-9</t>
  </si>
  <si>
    <t>Przewody wentylacyjne preizolowane (dwupłaszczowe z izolacją gr. 50mm) stalowe ocynkowane o średnicy 200mm - wraz z próbą montażową</t>
  </si>
  <si>
    <t>Przewody wentylacyjne preizolowane (dwupłaszczowe z izolacją gr. 50mm) stalowe ocynkowane o średnicy 250mm - wraz z próbą montażową</t>
  </si>
  <si>
    <t>Przewody wentylacyjne preizolowane (dwupłaszczowe z izolacją gr. 50mm) stalowe ocynkowane o średnicy 315mm - wraz z próbą montażową</t>
  </si>
  <si>
    <t>Przewody wentylacyjne preizolowane (dwupłaszczowe z izolacją gr. 50mm) stalowe ocynkowane o średnicy 400mm - wraz z próbą montażową</t>
  </si>
  <si>
    <t>Przewody wentylacyjne elastyczne aluminiowe o średnicy 100mm, z izolacją gr. 50mm laminowaną folią aluminiową i paroszczelną - wraz z próbą montażową</t>
  </si>
  <si>
    <t>Przewody wentylacyjne elastyczne aluminiowe o średnicy 125mm, z izolacją gr. 50mm laminowaną folią aluminiową i paroszczelną - wraz z próbą montażową</t>
  </si>
  <si>
    <t>Przewody wentylacyjne elastyczne aluminiowe o średnicy 160mm, z izolacją gr. 50mm laminowaną folią aluminiową i paroszczelną - wraz z próbą montażową</t>
  </si>
  <si>
    <t>Przewody wentylacyjne elastyczne aluminiowe o średnicy 200mm, z izolacją gr. 50mm laminowaną folią aluminiową i paroszczelną - wraz z próbą montażową</t>
  </si>
  <si>
    <t>Przepustnice regulacyjne soczewkowe stalowe z króćcami pomiarowymi o średnicy 100mm</t>
  </si>
  <si>
    <t>Przepustnice regulacyjne soczewkowe stalowe z króćcami pomiarowymi o średnicy 125mm</t>
  </si>
  <si>
    <t>Przepustnice regulacyjne soczewkowe stalowe z króćcami pomiarowymi o średnicy 160mm</t>
  </si>
  <si>
    <t>Przepustnice regulacyjne soczewkowe stalowe z króćcami pomiarowymi o średnicy 200mm</t>
  </si>
  <si>
    <t>Przepustnice wielopłaszczyznowe stalowe 250x160mm</t>
  </si>
  <si>
    <t>Przepustnice wielopłaszczyznowe stalowe 200x315mm</t>
  </si>
  <si>
    <t>Przepustnice wielopłaszczyznowe stalowe o średnicy 200mm</t>
  </si>
  <si>
    <t>Przepustnice wielopłaszczyznowe stalowe o średnicy 250mm</t>
  </si>
  <si>
    <t>Kratki wentylacyjne wywiewne stalowe lub aluminiowe 200x160mm</t>
  </si>
  <si>
    <t>Kratki wentylacyjne wywiewne stalowe lub aluminiowe 250x160mm</t>
  </si>
  <si>
    <t>Czerpnie ścienne stalowe lub aluminiowe z siatką 800x800mm</t>
  </si>
  <si>
    <t>Nakładka przeciwdeszczowa stalowa 500x250mm do zabezpieczenia połączeń kołnierzowych</t>
  </si>
  <si>
    <t>Tłumik akustyczny stalowy 800x630mm, L=1,0m</t>
  </si>
  <si>
    <t>Centrala wentylacyjna nawiewno-wywiewna z odzyskiem ciepła, nagrzewnicą wodną 16kW, chłodnicą freonową 15kW, przetwornicami częstotliwości, automatyką i wyposażeniem (np. przepustnice, zawór mieszający z siłownikiem itp.), Vn=Vw=3210m3/h. Wycenić również uruchomienie centrali, pomiar wydajności powietrza nawiewanego i wywiewanego z pomieszczeń, szkolenie obsługi</t>
  </si>
  <si>
    <t>Wentylatory łazienkowe z tworzywa sztucznego o niskim poziomie hałasu, z automatyczną żaluzją i opóźnieniem czasowym, Vmax=95m3/h</t>
  </si>
  <si>
    <t>Wentylatory łazienkowe z tworzywa sztucznego o niskim poziomie hałasu, z automatyczną żaluzją, opóźnieniem czasowym i czujnikiem ruchu, Vmax=95m3/h</t>
  </si>
  <si>
    <t>Nawiewniki wyporowe podłogowe, stalowe z regulacją ręczną o średnicy przyłącza 100mm</t>
  </si>
  <si>
    <t>Nawiewniki wyporowe podłogowe, stalowe z regulacją ręczną o średnicy przyłącza 125mm</t>
  </si>
  <si>
    <t>Nawiewniki wyporowe podłogowe, stalowe z regulacją ręczną o średnicy przyłącza 160mm</t>
  </si>
  <si>
    <t>Nawiewniki wyporowe podłogowe, stalowe z regulacją ręczną o średnicy przyłącza 200mm</t>
  </si>
  <si>
    <t>Wywiewniki sufitowe, stalowe lub aluminiowe o średnicy przyłącza 160mm</t>
  </si>
  <si>
    <t>Wywiewniki sufitowe, stalowe lub aluminiowe o średnicy przyłącza 200mm</t>
  </si>
  <si>
    <t>Wywiewniki sufitowe, stalowe lub aluminiowe o średnicy przyłącza 250mm</t>
  </si>
  <si>
    <t>Skrzynki regulacyjno-pomiarowe do wywiewników sufitowych o średnicy przyłącza 160mm</t>
  </si>
  <si>
    <t>Skrzynki regulacyjno-pomiarowe do wywiewników sufitowych o średnicy przyłącza 200mm</t>
  </si>
  <si>
    <t>Skrzynki regulacyjno-pomiarowe do wywiewników sufitowych o średnicy przyłącza 250mm</t>
  </si>
  <si>
    <t>Króćce amortyzacyjne elastyczne, prostokątne 1028x440mm</t>
  </si>
  <si>
    <t>Klapy przeciwpożarowe odcinające w klasie EI120, z siłownikiem elektrycznym ze sprężyną powrotną, 200x160mm</t>
  </si>
  <si>
    <t>Klapy przeciwpożarowe odcinające w klasie EI120, z siłownikiem elektrycznym ze sprężyną powrotną, 315x200mm</t>
  </si>
  <si>
    <t>Klapy przeciwpożarowe odcinające w klasie EI120, z siłownikiem elektrycznym ze sprężyną powrotną, 315x315mm</t>
  </si>
  <si>
    <t xml:space="preserve">Roboty rozbiórkowe </t>
  </si>
  <si>
    <t>ST-D-01</t>
  </si>
  <si>
    <t>Rozebranie obrzeży betonowych 8x30 cm</t>
  </si>
  <si>
    <t>Rozebranie nawierzchni z płyt chodnikowych betonowych 40x40x5 cm</t>
  </si>
  <si>
    <t>Rozebranie podsypki cementowo-piaskowej (gr.5cm), podbudowy z kruszywa (gr.15cm) i warstwy odsączającej z piasku (gr.15cm) o łącznej grubości 35 cm - pierwsze 15 cm grubości</t>
  </si>
  <si>
    <t>Rozebranie podsypki cementowo-piaskowej, podbudowy z kruszywa i warstwy odsączającej z piasku j.w. - za każdy dalszy 1 cm grubości /do 35 cm/</t>
  </si>
  <si>
    <t>Mechaniczna rozbiórka elementów żelbetowych - rozbicie opaski betonowej wokół budynku szerokości 45 cm</t>
  </si>
  <si>
    <t>m3 bet.</t>
  </si>
  <si>
    <t>Wywiezienie gruzu spryzmowanego samochodami samowyładowczymi na odległość do 1 km</t>
  </si>
  <si>
    <t>Wywiezienie gruzu spryzmowanego samochodami samowyładowczymi - za każdy następny 1 km</t>
  </si>
  <si>
    <t>Razem roboty rozbiórkowe do Zestawienia Zbiorczego</t>
  </si>
  <si>
    <t xml:space="preserve">Roboty ziemne </t>
  </si>
  <si>
    <t>Zdjęcie warstwy ziemi roślinnej (humusu) o grubości około 10 cm za pomocą spycharek - za 15 cm grubości</t>
  </si>
  <si>
    <t>Roboty ziemne wykonywane koparkami przedsiębiernymi o poj. łyżki 0.25 m3 z transportem urobku samochodami samowyładowczymi na odległość do 1 km; grunt kat.III - wykonanie wykopów pod nawierzchnie</t>
  </si>
  <si>
    <t>Nakłady uzupełniające za każde dalsze rozpoczęte 0.5 km transportu ponad 1 km samochodami samowyładowczymi po drogach utwardzonych urobku j.w. - odwiezienie nadmiaru ziemi na odkład /przyjęto na odległość do 10 km/</t>
  </si>
  <si>
    <t>Razem roboty ziemne do Zestawienia Zbiorczego</t>
  </si>
  <si>
    <t>45233200-1</t>
  </si>
  <si>
    <t xml:space="preserve">Roboty przygotowawcze </t>
  </si>
  <si>
    <t>ST-D-03</t>
  </si>
  <si>
    <t>Mechaniczne profilowanie i zagęszczenie podłoża pod warstwy konstrukcyjne nawierzchni w gruncie kat.III - drogi dojazdowe, parkingi - wg zestawienia ilościowego</t>
  </si>
  <si>
    <t>Ręczne profilowanie i zagęszczenie podłoża pod warstwy konstrukcyjne nawierzchni w gruncie kat.III - dojścia, chodniki, place, opaski żwirowe - wg zestawienia ilościowego</t>
  </si>
  <si>
    <t>Razem roboty przygotowawcze do Zestawienia Zbiorczego</t>
  </si>
  <si>
    <t xml:space="preserve">Warstwy konstrukcyjne - drogi dojazdowe, parkingi </t>
  </si>
  <si>
    <t>Warstwa odsączająca z piasku z mechanicznym wykonaniem i zagęszczeniem); grubość warstwy po zagęszczeniu 15 cm - pierwsze 10 cm - wg tabeli robót ziemnych</t>
  </si>
  <si>
    <t>Warstwa odsączająca z piasku z mechanicznym wykonaniem i zagęszczeniem) j.w. - za każdy dalszy 1 cm grubości warstwy po zagęszczeniu /do 15 cm/</t>
  </si>
  <si>
    <t>Podbudowa z kruszywa naturalnego stabilizowanego cementem; grubość warstwy po zagęszczeniu 15 cm</t>
  </si>
  <si>
    <t>Pielęgnacja podbudowy z kruszywa stabilizowanego cementem j.w. - piaskiem z polewaniem wodą</t>
  </si>
  <si>
    <t>Podbudowa zasadnicza z kruszywa łamanego stabilizowanego mechanicznie, grubości 20 cm - pierwsze 15 cm grubości</t>
  </si>
  <si>
    <t>Podbudowa zasadnicza z kruszywa łamanego stabilizowanego mechanicznie j.w. - za każdy dalszy 1 cm grubości /do 20 cm/</t>
  </si>
  <si>
    <t>Razem warstwy konstrukcyjne - drogi dojazdowe, parkingi do Zestawienia Zbiorczego</t>
  </si>
  <si>
    <t xml:space="preserve">Warstwy konstrukcyjne - dojścia, chodniki, place </t>
  </si>
  <si>
    <t>Razem warstwy konstrukcyjne - dojścia chodniki, place do Zestawienia Zbiorczego</t>
  </si>
  <si>
    <t xml:space="preserve">Warstwy nawierzchniowe </t>
  </si>
  <si>
    <t>ST-D-04</t>
  </si>
  <si>
    <t>Nawierzchnia z kamienia polnego nieregularnego (bruk kamienny z płaską gładką powierzchnią użytkową o #25-60 cm) na podsypce cementowo-piaskowej - wg zestawienia ilościowego materiałów</t>
  </si>
  <si>
    <t>Chodniki z płyt betonowych szarych 50x50x7 cm na podsypce cementowo-piaskowej, z wypełnieniem spoin zaprawą cementową - wg zestawienia ilościowego materiałów</t>
  </si>
  <si>
    <t>Nawierzchnia z kostki brukowej betonowej grafitowej drobnej nieregularnej gr. 8 cm na podsypce cementowo-piaskowej (np. Superbruk, Super Mozaik) - wg zestawienia ilościowej materiałów</t>
  </si>
  <si>
    <t>Izolacja rurociągów dz 15-35mm otulinami laminowanymi folią PE gr. 9mm</t>
  </si>
  <si>
    <t>Izolacja rurociągów dz 54mm otulinami gr. 9mm</t>
  </si>
  <si>
    <t>Kanalizacja sanitarna wewnętrzna</t>
  </si>
  <si>
    <t>Wykopy ręczne przy odkrywaniu odcinkami istniejących fundamentów w gruncie suchym kat. IV</t>
  </si>
  <si>
    <t>Rurociągi z PVC kielichowe dz 110mm, w wykopach</t>
  </si>
  <si>
    <t>Rurociągi z PVC kielichowe dz 160mm, w wykopach</t>
  </si>
  <si>
    <t>Rurociągi z PVC kielichowe dz 75mm, na ścianach</t>
  </si>
  <si>
    <t>Rurociągi z PVC kielichowe dz 110mm, na ścianach</t>
  </si>
  <si>
    <t>Uszczelnienie bezciśnieniowe, stalowe przepustów rurowych dn 150mm</t>
  </si>
  <si>
    <t>Rury wywiewne z PVC kielichowe dz 110/160mm</t>
  </si>
  <si>
    <t>Zawory napowietrzające pionów kanalizacyjnych dz 50mm</t>
  </si>
  <si>
    <t>Czyszczaki kanalizacyjne z PVC dz 75mm</t>
  </si>
  <si>
    <t>Czyszczaki kanalizacyjne z PVC dz 110mm</t>
  </si>
  <si>
    <t>Wpusty podłogowe z tworzywa sztucznego, z wyjmowanym syfonem i kratką ze stali nierdzewnej, dz odpływu 50mm</t>
  </si>
  <si>
    <t>Wpusty podłogowe z tworzywa sztucznego, z wyjmowanym syfonem i kratką ze stali nierdzewnej, dz odpływu 110mm</t>
  </si>
  <si>
    <t>Urządzenie kompaktowe do przetłaczania wody brudnej, montaż pod podłogą, z wyposażeniem (wyłącznik pływakowy, odpływ podłogowy, syfon,
kompletnie orurowanie wewnętrzne, klapa zwrotna itp.)</t>
  </si>
  <si>
    <t>Rurociągi zgrzewane z PE dz 40mm</t>
  </si>
  <si>
    <t>Rury ochronne (osłonowe) z PVC dz 250mm</t>
  </si>
  <si>
    <t>Dodatkowe nakłady za podejścia odpływowe z rur i kształtek PVC o średnicy zewnętrznej 110mm</t>
  </si>
  <si>
    <t>Dodatkowe nakłady za podejścia odpływowe z rur i kształtek PVC o średnicy zewnętrznej 40mm</t>
  </si>
  <si>
    <t>Dodatkowe nakłady za podejścia odpływowe z rur i kształtek PVC o średnicy zewnętrznej 50mm</t>
  </si>
  <si>
    <t>Zlewozmywaki 1-komorowe z płytą ociekową ze stali nierdzewnej, z otworem na baterię i syfonem z tworzywa sztucznego montowane na szafce</t>
  </si>
  <si>
    <t>Syfony podwójne z tworzywa sztucznego dz 50mm</t>
  </si>
  <si>
    <t>Umywalki ceramiczne 55cm z otworem na baterię, syfonem z tworzywa sztucznego i półpostumentem</t>
  </si>
  <si>
    <t>Brodziki akrylowe kwadratowe 90x90cm z zestawem odpływowym z wyjmowanym wkładem (możliwość czyszczenia syfonu od góry) i pokrywą chromowaną</t>
  </si>
  <si>
    <t>Miski ustępowe wiszące ceramiczne, z płuczką podtynkową dwudzielną, deską sedesową twardą z zawiasami metalowymi, montowane na stelażach do zabudowy lekkiej</t>
  </si>
  <si>
    <t>Pisuary ceramiczne z zaworem spłukującym ciśnieniowym ręcznym i syfonem z tworzywa sztucznego</t>
  </si>
  <si>
    <t>Razem instalacja wodno - kanalizacyjna  do Zestawienia Zbiorczego</t>
  </si>
  <si>
    <t>Przedmiar robót elektrycznych</t>
  </si>
  <si>
    <t>SST</t>
  </si>
  <si>
    <t>Nazwa</t>
  </si>
  <si>
    <t>Jed miary</t>
  </si>
  <si>
    <t>Demontaż istn. instalacji i urządzeń</t>
  </si>
  <si>
    <t>ST-E-01</t>
  </si>
  <si>
    <t>kpl.</t>
  </si>
  <si>
    <t>Instalacje elektryczne ogólne</t>
  </si>
  <si>
    <t>Korytka i trasy kablowe</t>
  </si>
  <si>
    <t>Osadzenie w podłożu kołków metalowych kotwiących M10 w ścianie</t>
  </si>
  <si>
    <t>Konstrukcje wsporcze przykręcane o masie do 1 kg - 2 mocowaniaKonstrukcje wsporcze pod korytka mocowane do drewna</t>
  </si>
  <si>
    <t>Korytka o szerokości do 100 mm przykręcane do gotowych otworów</t>
  </si>
  <si>
    <t>Wykonanie łuku o szerokości do 100 mm</t>
  </si>
  <si>
    <t>Rozdzielnice</t>
  </si>
  <si>
    <t>Mechaniczne wykucie wnęk w ścianach z cegły na zaprawie wapiennej i cementowo-wapiennej z ich otynkowaniem</t>
  </si>
  <si>
    <t>Skrzynki i rozdzielnice skrzynkowe o masie do 150 kg wraz z konstrukcją mocowaną do podłoża przez zabetonowanie, Rozdzielnica RG+R01 z obudową i wyposażeniem wg. schematu</t>
  </si>
  <si>
    <t>Tablice rozdzielcze o masie do 20 kgObudowy o powierzchni do 0.2 m2, Rozdzielnica R01,R02,R03 z obudową i wyposażeniem wg. schematu</t>
  </si>
  <si>
    <t>Skrzynki i rozdzielnice skrzynkowe o masie do 20 kg wraz z konstrukcją mocowaną do podłoża przez przykręcenie. Rozdzielnica TGr z obudową i wyposażeniem wg. schematu</t>
  </si>
  <si>
    <t>Lp.</t>
  </si>
  <si>
    <t>Wyszczególnienie robót</t>
  </si>
  <si>
    <t>Wartość netto w zł</t>
  </si>
  <si>
    <t>Wartość brutto w zł</t>
  </si>
  <si>
    <t>A.</t>
  </si>
  <si>
    <t>Budynek Muzeum im. M. Konopnickiej w Suwałkach, w tym:</t>
  </si>
  <si>
    <t>I.</t>
  </si>
  <si>
    <t>Rozbiórki</t>
  </si>
  <si>
    <t>II.</t>
  </si>
  <si>
    <t>Wykopy i fundamenty</t>
  </si>
  <si>
    <t>III.</t>
  </si>
  <si>
    <t>Ściany konstrukcyjne</t>
  </si>
  <si>
    <t>IV.</t>
  </si>
  <si>
    <t>Strop i schody</t>
  </si>
  <si>
    <t>V.</t>
  </si>
  <si>
    <t>Dach - konstrukcja i pokrycie</t>
  </si>
  <si>
    <t>VI.</t>
  </si>
  <si>
    <t>Ścianki działowe</t>
  </si>
  <si>
    <t>VII.</t>
  </si>
  <si>
    <t>Stolarka i ślusarka okienna i drzwiowa</t>
  </si>
  <si>
    <t>VIII.</t>
  </si>
  <si>
    <t>Tynki wewnętrzne, oblicowania i malowanie</t>
  </si>
  <si>
    <t>IX.</t>
  </si>
  <si>
    <t>Podłogi i posadzki</t>
  </si>
  <si>
    <t>1.</t>
  </si>
  <si>
    <t>Warstwy podposadzkowe na gruncie P1, P2</t>
  </si>
  <si>
    <t>2.</t>
  </si>
  <si>
    <t>Warstwy podposadzkowe na stropach- S1, S2, S4</t>
  </si>
  <si>
    <t>3.</t>
  </si>
  <si>
    <t>Warstwy posadzkowe wykończeniowe- P1, P2, S1, S2, S4</t>
  </si>
  <si>
    <t>X.</t>
  </si>
  <si>
    <t>Kanały podpodłogowe wewnątrz budynku</t>
  </si>
  <si>
    <t>XI.</t>
  </si>
  <si>
    <t>Elementy kowalsko - ślusarskie</t>
  </si>
  <si>
    <t>XII.</t>
  </si>
  <si>
    <t>Elewacja budynku</t>
  </si>
  <si>
    <t>B.</t>
  </si>
  <si>
    <t>Zagospodarowanie terenu, w tym:</t>
  </si>
  <si>
    <t>Roboty pomiarowe</t>
  </si>
  <si>
    <t>Roboty rozbiórkowe</t>
  </si>
  <si>
    <t>Roboty ziemne</t>
  </si>
  <si>
    <t>Roboty nawierzchniowe</t>
  </si>
  <si>
    <t>Roboty przygotowawcze</t>
  </si>
  <si>
    <r>
      <rPr>
        <sz val="10"/>
        <rFont val="Arial"/>
        <family val="2"/>
      </rPr>
      <t>Warstwy konstrukcyjne - drogi dojazdowe, parkingi (pow. 604,20 m</t>
    </r>
    <r>
      <rPr>
        <vertAlign val="superscript"/>
        <sz val="10"/>
        <rFont val="Arial CE"/>
        <family val="2"/>
      </rPr>
      <t>2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</si>
  <si>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Warstwy konstrukcyjne - dojścia, chodniki, place (pow. 194,40 m</t>
    </r>
    <r>
      <rPr>
        <vertAlign val="superscript"/>
        <sz val="10"/>
        <rFont val="Arial CE"/>
        <family val="2"/>
      </rPr>
      <t>2</t>
    </r>
    <r>
      <rPr>
        <sz val="10"/>
        <rFont val="Arial"/>
        <family val="2"/>
      </rPr>
      <t>)</t>
    </r>
  </si>
  <si>
    <t>4.</t>
  </si>
  <si>
    <t>Warstwy nawierzchniowe</t>
  </si>
  <si>
    <t>a)</t>
  </si>
  <si>
    <r>
      <rPr>
        <i/>
        <sz val="10"/>
        <rFont val="Arial CE"/>
        <family val="2"/>
      </rPr>
      <t>nawierzchnia z kamienia polnego- pow. 9,3 m</t>
    </r>
    <r>
      <rPr>
        <i/>
        <vertAlign val="superscript"/>
        <sz val="10"/>
        <rFont val="Arial CE"/>
        <family val="2"/>
      </rPr>
      <t>2</t>
    </r>
  </si>
  <si>
    <t>b)</t>
  </si>
  <si>
    <r>
      <rPr>
        <i/>
        <sz val="10"/>
        <rFont val="Arial CE"/>
        <family val="2"/>
      </rPr>
      <t>chodnik bet. 50x50x7cm- pow. 24,1 m</t>
    </r>
    <r>
      <rPr>
        <i/>
        <vertAlign val="superscript"/>
        <sz val="10"/>
        <rFont val="Arial CE"/>
        <family val="2"/>
      </rPr>
      <t>2</t>
    </r>
  </si>
  <si>
    <t>c)</t>
  </si>
  <si>
    <r>
      <rPr>
        <i/>
        <sz val="10"/>
        <rFont val="Arial CE"/>
        <family val="2"/>
      </rPr>
      <t>nawierzchnia z kostki bet. grafitowej gr. 8cm- pow. 331,50 m</t>
    </r>
    <r>
      <rPr>
        <i/>
        <vertAlign val="superscript"/>
        <sz val="10"/>
        <rFont val="Arial CE"/>
        <family val="2"/>
      </rPr>
      <t>2</t>
    </r>
  </si>
  <si>
    <t>d)</t>
  </si>
  <si>
    <r>
      <rPr>
        <i/>
        <sz val="10"/>
        <rFont val="Arial CE"/>
        <family val="2"/>
      </rPr>
      <t>nawierzchnia z kostki granitowej 8/11cm- pow. 76,1 m</t>
    </r>
    <r>
      <rPr>
        <i/>
        <vertAlign val="superscript"/>
        <sz val="10"/>
        <rFont val="Arial CE"/>
        <family val="2"/>
      </rPr>
      <t>2</t>
    </r>
  </si>
  <si>
    <t>e)</t>
  </si>
  <si>
    <r>
      <rPr>
        <i/>
        <sz val="10"/>
        <rFont val="Arial CE"/>
        <family val="2"/>
      </rPr>
      <t>nawierzchnia z płyt bet. 30-70x40x8cm- pow. 264,4 m</t>
    </r>
    <r>
      <rPr>
        <i/>
        <vertAlign val="superscript"/>
        <sz val="10"/>
        <rFont val="Arial CE"/>
        <family val="2"/>
      </rPr>
      <t>2</t>
    </r>
  </si>
  <si>
    <t>f)</t>
  </si>
  <si>
    <r>
      <rPr>
        <i/>
        <sz val="10"/>
        <rFont val="Arial CE"/>
        <family val="2"/>
      </rPr>
      <t>nawierzchnia z kostki bet. szarej gr. 6cm- pow. 33,3 m</t>
    </r>
    <r>
      <rPr>
        <i/>
        <vertAlign val="superscript"/>
        <sz val="10"/>
        <rFont val="Arial CE"/>
        <family val="2"/>
      </rPr>
      <t>2</t>
    </r>
  </si>
  <si>
    <t>5.</t>
  </si>
  <si>
    <t>Opaski żwirowe</t>
  </si>
  <si>
    <t>6.</t>
  </si>
  <si>
    <t>Obrzeża i oporniki</t>
  </si>
  <si>
    <t>7.</t>
  </si>
  <si>
    <r>
      <rPr>
        <sz val="10"/>
        <rFont val="Arial"/>
        <family val="2"/>
      </rPr>
      <t>Zieleń- powierzchnia 484,70 m</t>
    </r>
    <r>
      <rPr>
        <vertAlign val="superscript"/>
        <sz val="10"/>
        <rFont val="Arial CE"/>
        <family val="2"/>
      </rPr>
      <t>2</t>
    </r>
  </si>
  <si>
    <t>C.</t>
  </si>
  <si>
    <t>Branża elektryczna i teletechniczna, w tym:</t>
  </si>
  <si>
    <t>System SSWiN, telewizja dozorowa CCTV, System Kontroli dostępu KD</t>
  </si>
  <si>
    <t>System Sygnalizacji Alarmu Pożaru</t>
  </si>
  <si>
    <t>Instalacje wewnętrzne i zewnętrzne elektryczne i teletechniczne</t>
  </si>
  <si>
    <t>Instalacje elektryczne ogólne: rozdzielnice, wewnętrzne linie zasilające, oprawy oświetleniowe, instalacje elektryczne, inst. przyzywowa WC niepełnosprawnych, inst. strukturalna, inst. p/oblodzeniowa, odgromowa</t>
  </si>
  <si>
    <r>
      <rPr>
        <sz val="10"/>
        <rFont val="Arial"/>
        <family val="2"/>
      </rPr>
      <t>Oświetlenie zewnętrzne: linia kablowa YKY 5x10mm</t>
    </r>
    <r>
      <rPr>
        <vertAlign val="superscript"/>
        <sz val="10"/>
        <rFont val="Arial CE"/>
        <family val="2"/>
      </rPr>
      <t>2</t>
    </r>
    <r>
      <rPr>
        <sz val="10"/>
        <rFont val="Arial"/>
        <family val="2"/>
      </rPr>
      <t>- długość 89 m, latarnie oświetleniowe parkowe wys. 6m- 4 kpl</t>
    </r>
  </si>
  <si>
    <t>D.</t>
  </si>
  <si>
    <t>Branża sanitarna, w tym:</t>
  </si>
  <si>
    <t>Instalacja kanalizacji sanitarnej (cz. doziemna) dla budynku Muzeum</t>
  </si>
  <si>
    <t>Instalacja kanalizacji deszczowej (cz. doziemna) dla budynku Muzeum</t>
  </si>
  <si>
    <t>Instalacja co. dla budynku Muzeum</t>
  </si>
  <si>
    <t>Instalacja klimatyzacji w budynku Muzeum</t>
  </si>
  <si>
    <t>Instalacja wentylacji mechanicznej dla budynku Muzeum</t>
  </si>
  <si>
    <t>Instalacja wod-kan dla budynku Muzeum</t>
  </si>
  <si>
    <t>OGÓŁEM netto (poz. A - D):</t>
  </si>
  <si>
    <t>Podatek VAT 23%</t>
  </si>
  <si>
    <t>OGÓŁEM brutto:</t>
  </si>
  <si>
    <t>Przedmiar robót budowlanych</t>
  </si>
  <si>
    <t>Nr poz.</t>
  </si>
  <si>
    <t>CPV</t>
  </si>
  <si>
    <t>Numer ST</t>
  </si>
  <si>
    <t>Opis robót</t>
  </si>
  <si>
    <t>Jm</t>
  </si>
  <si>
    <t>Ilość</t>
  </si>
  <si>
    <t>Cena jed</t>
  </si>
  <si>
    <t>Wartość</t>
  </si>
  <si>
    <t>a</t>
  </si>
  <si>
    <t>b</t>
  </si>
  <si>
    <t>c</t>
  </si>
  <si>
    <t>d</t>
  </si>
  <si>
    <t>elem.</t>
  </si>
  <si>
    <t>f</t>
  </si>
  <si>
    <t>g</t>
  </si>
  <si>
    <t>h</t>
  </si>
  <si>
    <t>45111300-1</t>
  </si>
  <si>
    <t xml:space="preserve">Rozbiórki </t>
  </si>
  <si>
    <t>1</t>
  </si>
  <si>
    <t>ST-B-01</t>
  </si>
  <si>
    <t>Rozebranie rur spustowych z blachy nie nadającej się do użytku</t>
  </si>
  <si>
    <t>m</t>
  </si>
  <si>
    <t>2</t>
  </si>
  <si>
    <t>Rozebranie rynien dachowych z blachy nie nadającej się do użytku</t>
  </si>
  <si>
    <t>3</t>
  </si>
  <si>
    <t>Rozebranie pokrycia dachowego z blachy nie nadającej się do użytku</t>
  </si>
  <si>
    <t>m2</t>
  </si>
  <si>
    <t>4</t>
  </si>
  <si>
    <t>Rozbiórka pokrycia z dachówki karpiówki ("w koronkę")</t>
  </si>
  <si>
    <t>5</t>
  </si>
  <si>
    <t>Rozebranie deskowania dachu z desek na styk</t>
  </si>
  <si>
    <t>6</t>
  </si>
  <si>
    <t>Rozebranie łacenia dachu</t>
  </si>
  <si>
    <t>7</t>
  </si>
  <si>
    <t>Rozebranie konstrukcji więźby dachowej prostej</t>
  </si>
  <si>
    <t>8</t>
  </si>
  <si>
    <t>Wykucie z muru ościeżnic drewnianych o powierzchni do 1 m2</t>
  </si>
  <si>
    <t>szt.</t>
  </si>
  <si>
    <t>9</t>
  </si>
  <si>
    <t>Wykucie z muru ościeżnic drewnianych o powierzchni do 2 m2</t>
  </si>
  <si>
    <t>10</t>
  </si>
  <si>
    <t>Wykucie z muru ościeżnic drewnianych o powierzchni ponad 2 m2</t>
  </si>
  <si>
    <t>11</t>
  </si>
  <si>
    <t>Wykucie z muru podokienników wewnętrznych</t>
  </si>
  <si>
    <t>12</t>
  </si>
  <si>
    <t>Rozebranie posadzek z płytek ceramicznych</t>
  </si>
  <si>
    <t>13</t>
  </si>
  <si>
    <t>Rozebranie posadzek z desek na legarach</t>
  </si>
  <si>
    <t>14</t>
  </si>
  <si>
    <t>Rozebranie posadzek z deszczułek, z oderwaniem listew lub cokołów</t>
  </si>
  <si>
    <t>15</t>
  </si>
  <si>
    <t>Zerwanie posadzki z tworzyw sztucznych</t>
  </si>
  <si>
    <t>16</t>
  </si>
  <si>
    <t>Rozebranie wykładziny ściennej z płytek ceramicznych</t>
  </si>
  <si>
    <t>17</t>
  </si>
  <si>
    <t>Odbicie istniejących tynków wewnętrznych z zaprawy cementowo-wapiennej (bez względu na rodzaj podłoża) na ścianach, filarach, pilastrach - przyjęto szacunkowo 40% całości</t>
  </si>
  <si>
    <t>18</t>
  </si>
  <si>
    <t>Odbicie istniejących tynków wewnętrznych z zaprawy cementowo-wapiennej na stropach, belkach, biegach i spocznikach schodów - przyjęto szacunkowo 40% całości</t>
  </si>
  <si>
    <t>19</t>
  </si>
  <si>
    <t>Rozebranie ścianek działwoych z cegieł grubości 1/2 cegły na zaprawie cementowo-wapiennej</t>
  </si>
  <si>
    <t>20</t>
  </si>
  <si>
    <t>Rozebranie fragmentów ścian z cegieł grubości ponad 1/2 cegły na zaprawie cementowo-wapiennej</t>
  </si>
  <si>
    <t>m3</t>
  </si>
  <si>
    <t>21</t>
  </si>
  <si>
    <t>Rozebranie fragmentów istniejącego sklepienia z cegły nad piwnicą (przy schodach) - w celu zasypania pomieszczenia w piwnicy gruzem i piaskiem</t>
  </si>
  <si>
    <t>22</t>
  </si>
  <si>
    <t>Rozebranie kominów wolnostojących z cegły</t>
  </si>
  <si>
    <t>23</t>
  </si>
  <si>
    <t>Rozebranie ścianek działowych drewnianych</t>
  </si>
  <si>
    <t>24</t>
  </si>
  <si>
    <t>Ostrożny demontaż istniejącej balustrady kutej balkonu (do ponownego montażu)</t>
  </si>
  <si>
    <t>25</t>
  </si>
  <si>
    <t>Roboty rozbiórkowe. Rozebranie elementów betonowych niezbrojonych. grubości ponad 15 cm</t>
  </si>
  <si>
    <t>26</t>
  </si>
  <si>
    <t>Ostrożny demontaż płyt prefabrykowanych żelbetowych przekrywających istniejące kanały instalacyjne (do ponownego montażu) [tylko R=0,4]</t>
  </si>
  <si>
    <t>27</t>
  </si>
  <si>
    <t>Rozbiórka konstrukcji drewnianej ganku</t>
  </si>
  <si>
    <t>28</t>
  </si>
  <si>
    <t>Wywiezienie gruzu i materiałów z rozbiórki samochodami samowyładowczymi na odległość wskazaną przez Inwestora - do 1 km</t>
  </si>
  <si>
    <t>29</t>
  </si>
  <si>
    <t>Wywiezienie gruzu i materiałów z rozbiórki samochodami samowyładowczymi - za każdy następny 1 km /przyjęto do 10 km/</t>
  </si>
  <si>
    <t>Razem rozbiórki do Zestawienia Zbiorczego</t>
  </si>
  <si>
    <t>45111200-0, 45262300-4, 45262310-7, 45262520-2, 45320000-6, 45321000-3</t>
  </si>
  <si>
    <t xml:space="preserve">Wykopy i fundamenty </t>
  </si>
  <si>
    <t>ST-B-02</t>
  </si>
  <si>
    <t>Wykopy wąskoprzestrzenne umocnione głębokości do 3.0 m w gruncie kat.III, z zasypaniem i odeskowaniem wykopu, wykonywane zewnątrz remontowanego budynku</t>
  </si>
  <si>
    <t>ST-B-03</t>
  </si>
  <si>
    <t>Przygotowanie i montaż zbrojenia konstrukcji monolitycznych - pręty gładkie o śr. #6 mm</t>
  </si>
  <si>
    <t>t</t>
  </si>
  <si>
    <t>Przygotowanie i montaż zbrojenia konstrukcji monolitycznych - pręty żebrowane o śr. #12 mm</t>
  </si>
  <si>
    <t>Podłoże pod nowe ławy fundamentowe grubości 10 cm; z betonu B10</t>
  </si>
  <si>
    <t>Ławy fundamentowe prostokątne monolityczne żelbetowe, szerokości do 0,6 m; z betonu B25</t>
  </si>
  <si>
    <t>ST-B-08</t>
  </si>
  <si>
    <t>Izolacja pozioma ław fundamentowych - 2x papa asfaltowa na lepiku asfaltowym na gorąco</t>
  </si>
  <si>
    <t>ST-B-05</t>
  </si>
  <si>
    <t>Ściany fundamentowe z bloczków betonowych B20 na zaprawie cementowej 5 MPa z dodatkiem plastyfikatora, grubości 25 cm</t>
  </si>
  <si>
    <t>ST-B-09</t>
  </si>
  <si>
    <t>Izolacja termiczna ścian j.w. pionowa - z płyt styropianowych EPS 50-042 grubości 10 cm</t>
  </si>
  <si>
    <t>Obmurowanie izolacji termicznej j.w. bloczkami betonowymi B20 na zaprawie cementowej, grubości 12 cm</t>
  </si>
  <si>
    <t>Kotwy do przewiązania ścian warstwowych z prętów #6 mm, zabezpieczonych antykorozyjnie</t>
  </si>
  <si>
    <t>Izolacja przeciwwilgociowa (od zewnątrz) na ścianach fundamentowych i piwnicznych istniejących - wyprawa z zaprawy cementowej, zagruntowanie i wykonanie powłoki bitumicznej bezrozpuszczalnikowej 2x, z wykonaniem i zasypaniem wykopów</t>
  </si>
  <si>
    <t>Izolacja pionowa przeciwwilgociowa na ścianach fundamentowych i piwnicznych projektowanych - wyprawa z zaprawy cementowej, zagruntowanie i wykonanie powłoki bitumicznej bezrozpuszczalnikowej 2x</t>
  </si>
  <si>
    <t>Izolacja pozioma przeciwwilgociowa istniejących ścian fundamentowych i piwnicznych - przepona pozioma wykonana metodą iniekcji ciśnieniowej</t>
  </si>
  <si>
    <t>Podmurowanie ścian fundamentowych bloczkami betonowymi B20 na zaprawie cementowej 5 MPa z dodatkiem plastyfikatora, z wykonaniem i zasypaniem wykopów oraz odwiezieniem ziemi samochodami samowyładowczymi na odległość wskazaną przez Inwestota - do 1 km</t>
  </si>
  <si>
    <t>m3 podm.</t>
  </si>
  <si>
    <t>Wykopy wykonywane wewnatrz istniejącego budynku z usuwaniem ziemi z piwnic, z odwiezieniem nadmiaru ziemi na odległość wskazaną przez Inwestora</t>
  </si>
  <si>
    <t>Razem wykopy i fundamenty do Zestawienia Zbiorczego</t>
  </si>
  <si>
    <t xml:space="preserve"> 45262520-2, 45321000-3, 45421146-9</t>
  </si>
  <si>
    <t xml:space="preserve">Ściany konstrukcyjne </t>
  </si>
  <si>
    <t>Naprawa istniejących ścian z cegły budowlanej - wykucie uszkodzonych cegieł lub skucie wierzchniej warstwy na głębokość 1/2 cegły i wstawienie nowych cegieł, przy ilości cegieł w jednym miejscu - 1 cegła</t>
  </si>
  <si>
    <t>msc</t>
  </si>
  <si>
    <t>Naprawa istniejących ścian z cegły budowlanej - wykucie uszkodzonych cegieł lub skucie wierzchniej warstwy na głębokość 1/2 cegły i wstawienie nowych cegieł, przy ilości cegieł w jednym miejscu - 3 cegły</t>
  </si>
  <si>
    <t>Naprawa istniejących ścian z cegły budowlanej - wykucie uszkodzonych cegieł lub skucie wierzchniej warstwy na głębokość 1/2 cegły i wstawienie nowych cegieł, przy ilości cegieł w jednym miejscu - 5 cegieł</t>
  </si>
  <si>
    <t>Przemurowanie pęknięć w ścianach z cegieł budowlanych - wykucie uszkodzonych cegieł na głębokość 1/2 cegły i przemurowanie cegłą budowlaną pełna 15 MPa na zaprawie cementowej 5 MPa</t>
  </si>
  <si>
    <t>Skucie nierówności i występów na ścianach z cegieł, przy głębokości skucia do 4 cm</t>
  </si>
  <si>
    <t>Ściany warstwowe przybudówki do oficyny północnej : z bloczków gazobetonowych grubości 24 + płyty styropianowe EPS 50-042 grubości 10 cm + cegła pełna grubości 12 cm</t>
  </si>
  <si>
    <t>Ściany z cegieł budowlanych pełnych 15 MPa na zaprawie cementowo-wapiennej 5 MPa, grubości 25 cm</t>
  </si>
  <si>
    <t>Uzupełnienie ścian oraz zamurowanie otworów w ścianach z cegły - cegłą budowlaną pełną 15 MPa na zaprawie cementowo-wapiennej 5 MPa</t>
  </si>
  <si>
    <t>Wykucie w istniejących ścianach wnęk z ich otynkowaniem</t>
  </si>
  <si>
    <t>Wykonanie projektowanych nadproży stalowych w istniejących ścianacha/ Podstemplowania istniejących stropów</t>
  </si>
  <si>
    <t>b/ Wykucie bruzd poziomych w istniejących ścianach o wym. 1/2x1 cegła - w celu osadzenia w nich belek stalowych projektowanych nadproży</t>
  </si>
  <si>
    <t>c/ Dostarczenie i osadzenie w bruzdach belek stalowych nadproży IPE 120 i HEB 100</t>
  </si>
  <si>
    <t>d/ Uzupełnienie przestrzeni między belkami oraz murem - betonem B20</t>
  </si>
  <si>
    <t>m3 konstr.</t>
  </si>
  <si>
    <t>e/ Wykonanie połączeń między belkami za pomocą śrub M12 (po stwardnieniu betonu)</t>
  </si>
  <si>
    <t>szt</t>
  </si>
  <si>
    <t>f/ Osiatkowanie nadproży siatką stalową Rabitza (powierzchnie boczne i dolne)</t>
  </si>
  <si>
    <t>g/ Rozebranie podstemplowania istniejących stropów</t>
  </si>
  <si>
    <t>h/ Wykucie nowych otworów w istniejących ścianach z cegieł grubości ponad 1/2 cegły</t>
  </si>
  <si>
    <t>Kanały wentylacyjne z typowych elementów blaszanych o obwodzie do 600 mm</t>
  </si>
  <si>
    <t>Izolacja kanałów wentylacyjnych j.w. matami z wełny mineralnej grubości 4 cm</t>
  </si>
  <si>
    <t>Leżaki kanałów wentylacyjnych grawitacyjnych z rur elastycznych #160 mm</t>
  </si>
  <si>
    <t>ST-B-15</t>
  </si>
  <si>
    <t>Obudowa kanałów wentylacyjnych j.w. płytami gipsowo-kartonowymi ognioodpornymi gr. 2x 12,5 mm na ruszcie metalowym</t>
  </si>
  <si>
    <t>Razem ściany konstrukcyjne do Zestawienia Zbiorczego</t>
  </si>
  <si>
    <t>45262300-4, 45262310-7, 45223100-7, 45442200-9</t>
  </si>
  <si>
    <t xml:space="preserve">Stropy i schody </t>
  </si>
  <si>
    <t>Wykucie w istniejących ścianach bruzd poziomych o wym. 15c15 cm - w celu osadzenia projektowanej płyty stropowej</t>
  </si>
  <si>
    <t>Przygotowanie i montaż zbrojenia konstrukcji monolitycznych - pręty żebrowane o śr. #10 mm</t>
  </si>
  <si>
    <t>Płyty stropowe żelbetowe monolityczne grubości 15 cm; z betonu B20 - pierwsze 8 cm grubości</t>
  </si>
  <si>
    <t>Płyty stropowe żelbetowe monolityczne j.w. - dodatek za każdy 1 cm różnicy grubości płyty /do 15 cm/</t>
  </si>
  <si>
    <t>Belki żelbetowe monolityczne, stosunek deskowanego obwodu do przekroju do 8; z betonu B20</t>
  </si>
  <si>
    <t>Wieńce żelbetowe monolityczne na ścianach zewnętrznych o szerokości do 30 cm; z betonu B20</t>
  </si>
  <si>
    <t>Schody żelbetowe monolityczne wewnętrzne proste na płycie grubości 15 cm; z betonu B20 - pierwsze 8 cm grubości</t>
  </si>
  <si>
    <t>Schody żelbetowe monolityczne wewnętrzne proste j.w. - dodatek za każdy 1 cm różnicy grubości płyty /do 15 cm/</t>
  </si>
  <si>
    <t>Schody żelbetowe monolityczne zewnętrzne na gruncie; z betonu B20</t>
  </si>
  <si>
    <t>ST-B-04</t>
  </si>
  <si>
    <t>Schody stalowe wewnętrzne zabiegowe, wraz z balustradą - wykonane zgodnie z rysunkami detalu w Projekcie Wykonawczym</t>
  </si>
  <si>
    <t>Koszt konstrukcji stalowej schodów j.w., zabezpieczonej farbą podkładową</t>
  </si>
  <si>
    <t>Malowanie konstrukcji stalowej schodów j.w. farbą do metalu 2x</t>
  </si>
  <si>
    <t>Pokrycie schodów j.w. kratami pomostowymi</t>
  </si>
  <si>
    <t>Koszt krat pomostowych j.w.</t>
  </si>
  <si>
    <t>Ruszt stalowy pod urządzenia wentylacyjne z IPE 160 (pomieszczenie 1/13)</t>
  </si>
  <si>
    <t>Koszt konstrukcji stalowej rusztu j.w., zabezpieczonej farbą podkładową</t>
  </si>
  <si>
    <t>Malowanie konstrukcji stalowej rusztu j.w. farbą do metalu 2x</t>
  </si>
  <si>
    <t>Razem stropy i schody do Zestawienia Zbiorczego</t>
  </si>
  <si>
    <t>45261210-9, 45422000-1, 45442300-0, 45321000-3, 45320000-6, 45421146-9, 45261320-3</t>
  </si>
  <si>
    <t xml:space="preserve">Dach - konstrukcja i pokrycie </t>
  </si>
  <si>
    <t>ST-B-10</t>
  </si>
  <si>
    <t>Pokrycie dachów dachówką ceramiczną karpiówką w "koronkę", z ułożeniem gąsiorów ceramicznych - SKŁAD D1, D2, D3</t>
  </si>
  <si>
    <t>Pokrycie dachu blachą miedzianą na rąbek podwójny - SKŁAD D4</t>
  </si>
  <si>
    <t>ST-B-07</t>
  </si>
  <si>
    <t>Impregnacja istniejącej więźby dachowej grzybobójcza i ogniochronna metodą opryskania z przerwami 2x np. Fobosem</t>
  </si>
  <si>
    <t>Lukarny koliste proste o średnicy do 1,5 m - pokrycie blachą miedzianą [współcz. do R=1,3]</t>
  </si>
  <si>
    <t>Pokrycie "wolego oka" blachą miedzianą</t>
  </si>
  <si>
    <t>ST-B-06</t>
  </si>
  <si>
    <t>Ołacenie połaci dachowych - łaty drewniane z tarcicy nasyconej o wym. 5x5 cm i kontrłaty o wym. 3x5 cm, wraz z impregnacją - SKŁAD D1, D2, D3, D4</t>
  </si>
  <si>
    <t>Odeskowanie połaci dachowych deskami z tarcicy nasyconej gr. 25 mm - SKŁAD D1, D2, D3</t>
  </si>
  <si>
    <t>Pokrycie dachów drewnianych papą bitumiczną 1x - SKŁAD D1, D2, D3, D4</t>
  </si>
  <si>
    <t>Folia paroprzepuszczalna 1x (pod pokrycie z blachy miedzianej) - SKŁAD D4</t>
  </si>
  <si>
    <t>Dźwigary wspierające więźbę - kratownice drewniane o wym. 10x65cm długości 3,0 m, składające się z dwóch belek 10x18cm oraz pionowych wzmocnień 10x10cm w ilości 7-8 szt. na dźwigar (w projektowanej dobudowie) [współcz. do R=0,5]</t>
  </si>
  <si>
    <t>Wymiana uszkodzonych fragmentów elementów konstrukcyjnych dachu - krokwie zwykłe i jętki</t>
  </si>
  <si>
    <t>Wymiana uszkodzonych fragmentów elementów konstrukcyjnych dachu - murłaty</t>
  </si>
  <si>
    <t>Wymiana uszkodzonych fragmentów elementów konstrukcyjnych dachu - płatwie</t>
  </si>
  <si>
    <t>Izolacja termiczna - z wełny mineralnej grubości 12 cm (układanej między krokwiami) - SKŁAD D2, D3</t>
  </si>
  <si>
    <t>Izolacja termiczna - z wełny mineralnej grubości 6 cm (układanej między łatami rusztu) - SKŁAD D2, D3</t>
  </si>
  <si>
    <t>Izolacja termiczna - z wełny mineralnej grubości 20 cm (na ruszcie) - SKŁAD D4 - pierwsza warstwa</t>
  </si>
  <si>
    <t>Izolacja termiczna - z wełny mineralnej grubości 20 cm (na ruszcie) - SKŁAD D4 - druga warstwa</t>
  </si>
  <si>
    <t>Paroizolacja - folia PE 1x - SKŁAD D2, D3, D4</t>
  </si>
  <si>
    <t>Deskowanie ażurowe z desek z tarcicy iglastej nasyconej gr. 2,0 cm [współcz. 0,5]</t>
  </si>
  <si>
    <t>Pomost drewniany z desek gr.3 cm</t>
  </si>
  <si>
    <t>Podsufitka z płyt gipsowo-kartonowych ognioodpornych gr. 12,5 mm, dwuwarstwowa, na ruszcie drewnianym (z łat o wym. 6x5 cm) - SKŁAD D2, D4 - pierwsza warstwa</t>
  </si>
  <si>
    <t>Podsufitka z płyt gipsowo-kartonowych ognioodpornych gr. 12,5 mm, dwuwarstwowa, na ruszcie drewnianym (z łat o wym. 6x5 cm) - SKŁAD D2, D4 - druga warstwa</t>
  </si>
  <si>
    <t>Podsufitka z płyt gipsowo-kartonowych ognioodpornych gr. 12,5 mm - konstrukcja rusztu z listew drewnianych</t>
  </si>
  <si>
    <t>Obudowa belek i ceowników płytami gipsowo-kartonowymi GKF na rusztach metalowych pojedynczych dwuwarstwowo 55-02</t>
  </si>
  <si>
    <t>ST-B-11</t>
  </si>
  <si>
    <t>Rynny dachowe półokrągłe z blachy miedzianej o średnicy #15 cm</t>
  </si>
  <si>
    <t>Rynny dachowe półokrągłe z blachy miedzianej o średnicy #10 cm</t>
  </si>
  <si>
    <t>Dodatek za załamanie (gierunek)</t>
  </si>
  <si>
    <t>Dodatek za wpust (sztucer)</t>
  </si>
  <si>
    <t>Dodatek za rzygacz do połączenia ze zbiornikiem</t>
  </si>
  <si>
    <t>Rury spustowe okrągłe z blachy miedzianej o średnicy #12 cm</t>
  </si>
  <si>
    <t>Rury spustowe okrągłe z blachy miedzianej o średnicy #8 cm</t>
  </si>
  <si>
    <t>Dodatek za kolanko</t>
  </si>
  <si>
    <t>Obróbki blacharskie z blachy miedzianej - pasy nadrynnowe o szerokości ponad 25 cm</t>
  </si>
  <si>
    <t>Obróbki blacharskie z blachy miedzianej - gzymsy o szerokości 25-50 cm</t>
  </si>
  <si>
    <t>Obróbki blacharskie z blachy miedzianej - kołnierze kominów i czapek kominowych</t>
  </si>
  <si>
    <t>Kominki wentylacyjne</t>
  </si>
  <si>
    <t>Docieplenie ścian kolankowych dachu płytami z wełny mineralnej gr. 8 cm na ruszcie drewnianym i obudowanie płytami gipsowo-kartonowymi gr. 2x 12,5 mm ogniochronnymi EI60 - SKŁAD Sc4a/ płyty z wełny mineralnej gr. 8 cm</t>
  </si>
  <si>
    <t>b/ ruszt z listew drewnianych</t>
  </si>
  <si>
    <t>c/ płyty gipsowo-kartonowe ogniochronne gr. 12,5 mm - pierwsza warstwa</t>
  </si>
  <si>
    <t>d/ płyty gipsowo-kartonowe ogniochronne gr. 12,5 mm - druga warstwa</t>
  </si>
  <si>
    <t>Razem dach-konstrukcja i pokrycie  do Zestawienia Zbiorczego</t>
  </si>
  <si>
    <t>45262520-2, 45421146-9, 45321000-3</t>
  </si>
  <si>
    <t xml:space="preserve">Ścianki działowe </t>
  </si>
  <si>
    <t>Ścianki działowe z cegły pełnej wapienno-piaskowej (lub bloczków wapienno-piaskowych 3NFD) na zaprawie cementowo-wapiennej 3 MPa, grubości 1/2 cegły</t>
  </si>
  <si>
    <t>Ścianki działowe z bloczków gazobetonowych "500" (lub cegły kratówki kl. 100) na zaprawie cementowo-wapiennej 3 MPa, grubości 1/2 cegły</t>
  </si>
  <si>
    <t>Dopłata za zbrojenie ścianek bednarką</t>
  </si>
  <si>
    <t>Ścianki działowe o odporności ogniowej EI60 z płyt gipsowo-kartonowych ognioodpornych gr. 12,5 mm na ruszcie metalowym ocynkowanym z pokryciem obustronnym dwuwarstwowym - na poddaszu</t>
  </si>
  <si>
    <t>Wypełnienie ścianek j.w. płytami z wełny mineralnej grubości 10 cm</t>
  </si>
  <si>
    <t>Ścianki działowe GR z płyt gipsowo-kartonowych na rusztach metalowych; pokrycie jednostronne jednowarstwowe 25-01; rozstaw słupków 40 cm-SC-4</t>
  </si>
  <si>
    <t>Razem ścianki działowe  do Zestawienia Zbiorczego</t>
  </si>
  <si>
    <t xml:space="preserve">  45421000-4</t>
  </si>
  <si>
    <t xml:space="preserve">Stolarka i ślusarka okienna i drzwiowa </t>
  </si>
  <si>
    <t>ST-B-12</t>
  </si>
  <si>
    <t>Okna zewnętrzne drewniane ościeżnicowe do zachowania i konserwacji - istniejąca ościeżnica i skrzydła zewnętrzne; od wnętrza dodane okno nowe drewniane otwierane do środka (wykonane na wzór istniejących)</t>
  </si>
  <si>
    <t>Okna zewnętrzne ościeżnicowe z profili drewnianych klejonych, skrzydło zewnętrzne malowane w kolorze ciemny brąz, wewnętrzne w kolorze białym - do odtworzenia na wzór istniejących, szklone pakietami 2-szybowymi thermofloat, U&lt;1,3 (W/m2), odporność ogn</t>
  </si>
  <si>
    <t>Przebudowa i rozbudowa budynku Muzeum im. M. Konopnickiej w Suwałkach wraz z instalacjami oraz zagospodarowaniem terenu.</t>
  </si>
  <si>
    <t>ZESTAWIENIE ZBIORCZE</t>
  </si>
  <si>
    <t>Załącznik nr 2</t>
  </si>
  <si>
    <t>DAT.270.01.2017</t>
  </si>
  <si>
    <t xml:space="preserve">                                                       Załącznik nr 2 c</t>
  </si>
  <si>
    <t xml:space="preserve">                     Załącznik nr 2 a</t>
  </si>
  <si>
    <t xml:space="preserve">                                       Załącznik nr 2 b</t>
  </si>
  <si>
    <t xml:space="preserve">                                                                             Załącznik nr 2 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</si>
</sst>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i/>
      <sz val="7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5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0" borderId="0" applyNumberFormat="0" applyBorder="0" applyAlignment="0" applyProtection="0"/>
    <xf numFmtId="0" fontId="46" fillId="23" borderId="0" applyNumberFormat="0" applyBorder="0" applyAlignment="0" applyProtection="0"/>
    <xf numFmtId="0" fontId="2" fillId="15" borderId="0" applyNumberFormat="0" applyBorder="0" applyAlignment="0" applyProtection="0"/>
    <xf numFmtId="0" fontId="46" fillId="24" borderId="0" applyNumberFormat="0" applyBorder="0" applyAlignment="0" applyProtection="0"/>
    <xf numFmtId="0" fontId="2" fillId="5" borderId="0" applyNumberFormat="0" applyBorder="0" applyAlignment="0" applyProtection="0"/>
    <xf numFmtId="0" fontId="46" fillId="25" borderId="0" applyNumberFormat="0" applyBorder="0" applyAlignment="0" applyProtection="0"/>
    <xf numFmtId="0" fontId="2" fillId="18" borderId="0" applyNumberFormat="0" applyBorder="0" applyAlignment="0" applyProtection="0"/>
    <xf numFmtId="0" fontId="46" fillId="26" borderId="0" applyNumberFormat="0" applyBorder="0" applyAlignment="0" applyProtection="0"/>
    <xf numFmtId="0" fontId="2" fillId="20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3" fillId="5" borderId="1" applyNumberFormat="0" applyAlignment="0" applyProtection="0"/>
    <xf numFmtId="0" fontId="4" fillId="18" borderId="2" applyNumberFormat="0" applyAlignment="0" applyProtection="0"/>
    <xf numFmtId="0" fontId="47" fillId="35" borderId="0" applyNumberFormat="0" applyBorder="0" applyAlignment="0" applyProtection="0"/>
    <xf numFmtId="0" fontId="5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7" fillId="0" borderId="3" applyNumberFormat="0" applyFill="0" applyAlignment="0" applyProtection="0"/>
    <xf numFmtId="0" fontId="8" fillId="3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18" borderId="1" applyNumberFormat="0" applyAlignment="0" applyProtection="0"/>
    <xf numFmtId="9" fontId="0" fillId="0" borderId="0" applyFill="0" applyBorder="0" applyAlignment="0" applyProtection="0"/>
    <xf numFmtId="0" fontId="15" fillId="0" borderId="0">
      <alignment/>
      <protection/>
    </xf>
    <xf numFmtId="164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7" borderId="0" applyNumberFormat="0" applyBorder="0" applyAlignment="0" applyProtection="0"/>
    <xf numFmtId="0" fontId="20" fillId="38" borderId="0" applyNumberFormat="0" applyBorder="0" applyAlignment="0" applyProtection="0"/>
  </cellStyleXfs>
  <cellXfs count="133">
    <xf numFmtId="0" fontId="0" fillId="0" borderId="0" xfId="0" applyAlignment="1">
      <alignment/>
    </xf>
    <xf numFmtId="4" fontId="22" fillId="0" borderId="10" xfId="0" applyNumberFormat="1" applyFont="1" applyBorder="1" applyAlignment="1">
      <alignment vertical="top"/>
    </xf>
    <xf numFmtId="4" fontId="22" fillId="0" borderId="11" xfId="0" applyNumberFormat="1" applyFont="1" applyBorder="1" applyAlignment="1">
      <alignment vertical="top"/>
    </xf>
    <xf numFmtId="4" fontId="22" fillId="0" borderId="12" xfId="0" applyNumberFormat="1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horizontal="center" vertical="top" wrapText="1"/>
    </xf>
    <xf numFmtId="4" fontId="22" fillId="3" borderId="14" xfId="0" applyNumberFormat="1" applyFont="1" applyFill="1" applyBorder="1" applyAlignment="1">
      <alignment vertical="top"/>
    </xf>
    <xf numFmtId="4" fontId="22" fillId="3" borderId="14" xfId="0" applyNumberFormat="1" applyFont="1" applyFill="1" applyBorder="1" applyAlignment="1">
      <alignment vertical="top" wrapText="1"/>
    </xf>
    <xf numFmtId="4" fontId="22" fillId="3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left" vertical="top"/>
    </xf>
    <xf numFmtId="4" fontId="0" fillId="0" borderId="14" xfId="0" applyNumberFormat="1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right" vertical="top"/>
    </xf>
    <xf numFmtId="4" fontId="23" fillId="0" borderId="14" xfId="0" applyNumberFormat="1" applyFont="1" applyFill="1" applyBorder="1" applyAlignment="1">
      <alignment vertical="top" wrapText="1"/>
    </xf>
    <xf numFmtId="4" fontId="23" fillId="0" borderId="15" xfId="0" applyNumberFormat="1" applyFont="1" applyFill="1" applyBorder="1" applyAlignment="1">
      <alignment horizontal="center" vertical="center"/>
    </xf>
    <xf numFmtId="4" fontId="22" fillId="3" borderId="14" xfId="0" applyNumberFormat="1" applyFont="1" applyFill="1" applyBorder="1" applyAlignment="1">
      <alignment horizontal="left" vertical="top"/>
    </xf>
    <xf numFmtId="4" fontId="0" fillId="0" borderId="14" xfId="0" applyNumberFormat="1" applyFont="1" applyFill="1" applyBorder="1" applyAlignment="1">
      <alignment horizontal="right" vertical="top"/>
    </xf>
    <xf numFmtId="4" fontId="22" fillId="3" borderId="15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center" vertical="top"/>
    </xf>
    <xf numFmtId="4" fontId="0" fillId="0" borderId="15" xfId="0" applyNumberFormat="1" applyFont="1" applyFill="1" applyBorder="1" applyAlignment="1">
      <alignment horizontal="left" vertical="top"/>
    </xf>
    <xf numFmtId="4" fontId="0" fillId="0" borderId="15" xfId="0" applyNumberFormat="1" applyFont="1" applyBorder="1" applyAlignment="1">
      <alignment horizontal="left" vertical="top"/>
    </xf>
    <xf numFmtId="4" fontId="0" fillId="0" borderId="14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vertical="top"/>
    </xf>
    <xf numFmtId="4" fontId="0" fillId="0" borderId="15" xfId="0" applyNumberFormat="1" applyFont="1" applyFill="1" applyBorder="1" applyAlignment="1">
      <alignment vertical="top"/>
    </xf>
    <xf numFmtId="4" fontId="0" fillId="0" borderId="15" xfId="0" applyNumberFormat="1" applyBorder="1" applyAlignment="1">
      <alignment/>
    </xf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8" fillId="0" borderId="15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/>
    </xf>
    <xf numFmtId="0" fontId="30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/>
    </xf>
    <xf numFmtId="0" fontId="32" fillId="18" borderId="16" xfId="0" applyNumberFormat="1" applyFont="1" applyFill="1" applyBorder="1" applyAlignment="1">
      <alignment vertical="center" wrapText="1"/>
    </xf>
    <xf numFmtId="0" fontId="32" fillId="18" borderId="16" xfId="0" applyNumberFormat="1" applyFont="1" applyFill="1" applyBorder="1" applyAlignment="1">
      <alignment horizontal="center" vertical="center" wrapText="1"/>
    </xf>
    <xf numFmtId="0" fontId="32" fillId="18" borderId="16" xfId="0" applyNumberFormat="1" applyFont="1" applyFill="1" applyBorder="1" applyAlignment="1">
      <alignment horizontal="left" vertical="center" wrapText="1"/>
    </xf>
    <xf numFmtId="4" fontId="32" fillId="18" borderId="17" xfId="0" applyNumberFormat="1" applyFont="1" applyFill="1" applyBorder="1" applyAlignment="1">
      <alignment vertical="center" wrapText="1"/>
    </xf>
    <xf numFmtId="4" fontId="29" fillId="18" borderId="15" xfId="0" applyNumberFormat="1" applyFont="1" applyFill="1" applyBorder="1" applyAlignment="1">
      <alignment/>
    </xf>
    <xf numFmtId="0" fontId="28" fillId="0" borderId="16" xfId="0" applyNumberFormat="1" applyFont="1" applyBorder="1" applyAlignment="1">
      <alignment horizontal="center" vertical="top" wrapText="1"/>
    </xf>
    <xf numFmtId="0" fontId="28" fillId="0" borderId="16" xfId="0" applyNumberFormat="1" applyFont="1" applyBorder="1" applyAlignment="1">
      <alignment horizontal="left" vertical="top" wrapText="1"/>
    </xf>
    <xf numFmtId="0" fontId="28" fillId="0" borderId="16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 wrapText="1"/>
    </xf>
    <xf numFmtId="4" fontId="33" fillId="20" borderId="1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0" fillId="0" borderId="15" xfId="0" applyFont="1" applyBorder="1" applyAlignment="1">
      <alignment horizontal="center"/>
    </xf>
    <xf numFmtId="0" fontId="31" fillId="0" borderId="15" xfId="0" applyNumberFormat="1" applyFont="1" applyBorder="1" applyAlignment="1">
      <alignment horizontal="center" vertical="center" wrapText="1"/>
    </xf>
    <xf numFmtId="0" fontId="32" fillId="18" borderId="17" xfId="0" applyNumberFormat="1" applyFont="1" applyFill="1" applyBorder="1" applyAlignment="1">
      <alignment vertical="center" wrapText="1"/>
    </xf>
    <xf numFmtId="0" fontId="0" fillId="18" borderId="15" xfId="0" applyFill="1" applyBorder="1" applyAlignment="1">
      <alignment/>
    </xf>
    <xf numFmtId="4" fontId="32" fillId="18" borderId="17" xfId="0" applyNumberFormat="1" applyFont="1" applyFill="1" applyBorder="1" applyAlignment="1">
      <alignment horizontal="center" vertical="center" wrapText="1"/>
    </xf>
    <xf numFmtId="4" fontId="29" fillId="18" borderId="15" xfId="0" applyNumberFormat="1" applyFont="1" applyFill="1" applyBorder="1" applyAlignment="1">
      <alignment horizontal="center"/>
    </xf>
    <xf numFmtId="0" fontId="28" fillId="18" borderId="16" xfId="0" applyNumberFormat="1" applyFont="1" applyFill="1" applyBorder="1" applyAlignment="1">
      <alignment horizontal="center" vertical="top" wrapText="1"/>
    </xf>
    <xf numFmtId="4" fontId="29" fillId="0" borderId="15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top" wrapText="1"/>
    </xf>
    <xf numFmtId="0" fontId="28" fillId="0" borderId="18" xfId="0" applyNumberFormat="1" applyFont="1" applyBorder="1" applyAlignment="1">
      <alignment horizontal="left" vertical="top" wrapText="1"/>
    </xf>
    <xf numFmtId="0" fontId="28" fillId="0" borderId="1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165" fontId="34" fillId="0" borderId="15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0" fontId="29" fillId="18" borderId="15" xfId="0" applyFont="1" applyFill="1" applyBorder="1" applyAlignment="1">
      <alignment vertical="center"/>
    </xf>
    <xf numFmtId="0" fontId="35" fillId="18" borderId="15" xfId="0" applyFont="1" applyFill="1" applyBorder="1" applyAlignment="1">
      <alignment horizontal="center" vertical="center"/>
    </xf>
    <xf numFmtId="0" fontId="34" fillId="18" borderId="15" xfId="0" applyFont="1" applyFill="1" applyBorder="1" applyAlignment="1">
      <alignment vertical="center" wrapText="1"/>
    </xf>
    <xf numFmtId="0" fontId="35" fillId="18" borderId="15" xfId="73" applyNumberFormat="1" applyFont="1" applyFill="1" applyBorder="1" applyAlignment="1">
      <alignment horizontal="center" vertical="center"/>
      <protection/>
    </xf>
    <xf numFmtId="165" fontId="35" fillId="18" borderId="15" xfId="73" applyNumberFormat="1" applyFont="1" applyFill="1" applyBorder="1" applyAlignment="1">
      <alignment horizontal="center" vertical="center"/>
      <protection/>
    </xf>
    <xf numFmtId="4" fontId="29" fillId="18" borderId="15" xfId="0" applyNumberFormat="1" applyFont="1" applyFill="1" applyBorder="1" applyAlignment="1">
      <alignment horizontal="center" vertical="center"/>
    </xf>
    <xf numFmtId="4" fontId="36" fillId="18" borderId="15" xfId="0" applyNumberFormat="1" applyFont="1" applyFill="1" applyBorder="1" applyAlignment="1">
      <alignment horizontal="right" vertical="center"/>
    </xf>
    <xf numFmtId="0" fontId="35" fillId="18" borderId="19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0" fontId="35" fillId="0" borderId="15" xfId="73" applyNumberFormat="1" applyFont="1" applyFill="1" applyBorder="1" applyAlignment="1">
      <alignment horizontal="center" vertical="center"/>
      <protection/>
    </xf>
    <xf numFmtId="4" fontId="35" fillId="0" borderId="15" xfId="73" applyNumberFormat="1" applyFont="1" applyFill="1" applyBorder="1" applyAlignment="1">
      <alignment horizontal="center" vertical="center"/>
      <protection/>
    </xf>
    <xf numFmtId="4" fontId="38" fillId="0" borderId="15" xfId="0" applyNumberFormat="1" applyFont="1" applyBorder="1" applyAlignment="1">
      <alignment horizontal="center" vertical="center"/>
    </xf>
    <xf numFmtId="0" fontId="29" fillId="18" borderId="19" xfId="0" applyFont="1" applyFill="1" applyBorder="1" applyAlignment="1">
      <alignment vertical="center"/>
    </xf>
    <xf numFmtId="4" fontId="35" fillId="18" borderId="15" xfId="73" applyNumberFormat="1" applyFont="1" applyFill="1" applyBorder="1" applyAlignment="1">
      <alignment horizontal="center" vertical="center"/>
      <protection/>
    </xf>
    <xf numFmtId="4" fontId="38" fillId="18" borderId="15" xfId="0" applyNumberFormat="1" applyFont="1" applyFill="1" applyBorder="1" applyAlignment="1">
      <alignment horizontal="center" vertical="center"/>
    </xf>
    <xf numFmtId="0" fontId="35" fillId="0" borderId="15" xfId="73" applyNumberFormat="1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vertical="center"/>
    </xf>
    <xf numFmtId="0" fontId="35" fillId="18" borderId="15" xfId="0" applyFont="1" applyFill="1" applyBorder="1" applyAlignment="1">
      <alignment horizontal="center" vertical="center" wrapText="1"/>
    </xf>
    <xf numFmtId="0" fontId="35" fillId="18" borderId="19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3" fontId="35" fillId="18" borderId="15" xfId="73" applyNumberFormat="1" applyFont="1" applyFill="1" applyBorder="1" applyAlignment="1">
      <alignment horizontal="center" vertical="center"/>
      <protection/>
    </xf>
    <xf numFmtId="4" fontId="38" fillId="18" borderId="15" xfId="0" applyNumberFormat="1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center" vertical="center" wrapText="1"/>
    </xf>
    <xf numFmtId="0" fontId="40" fillId="18" borderId="15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2" fillId="0" borderId="15" xfId="74" applyFont="1" applyBorder="1" applyAlignment="1">
      <alignment horizontal="center"/>
      <protection/>
    </xf>
    <xf numFmtId="0" fontId="42" fillId="0" borderId="15" xfId="74" applyFont="1" applyBorder="1" applyAlignment="1">
      <alignment horizontal="center"/>
      <protection/>
    </xf>
    <xf numFmtId="0" fontId="42" fillId="18" borderId="16" xfId="74" applyFont="1" applyFill="1" applyBorder="1" applyAlignment="1">
      <alignment horizontal="center"/>
      <protection/>
    </xf>
    <xf numFmtId="0" fontId="43" fillId="18" borderId="16" xfId="74" applyFont="1" applyFill="1" applyBorder="1" applyAlignment="1">
      <alignment horizontal="left"/>
      <protection/>
    </xf>
    <xf numFmtId="0" fontId="42" fillId="18" borderId="17" xfId="74" applyFont="1" applyFill="1" applyBorder="1" applyAlignment="1">
      <alignment horizontal="center"/>
      <protection/>
    </xf>
    <xf numFmtId="0" fontId="43" fillId="18" borderId="16" xfId="74" applyFont="1" applyFill="1" applyBorder="1" applyAlignment="1">
      <alignment vertical="center" wrapText="1"/>
      <protection/>
    </xf>
    <xf numFmtId="0" fontId="43" fillId="18" borderId="16" xfId="74" applyFont="1" applyFill="1" applyBorder="1" applyAlignment="1">
      <alignment horizontal="center" vertical="center" wrapText="1"/>
      <protection/>
    </xf>
    <xf numFmtId="0" fontId="43" fillId="18" borderId="16" xfId="74" applyFont="1" applyFill="1" applyBorder="1" applyAlignment="1">
      <alignment horizontal="left" vertical="center" wrapText="1"/>
      <protection/>
    </xf>
    <xf numFmtId="0" fontId="43" fillId="18" borderId="17" xfId="74" applyFont="1" applyFill="1" applyBorder="1" applyAlignment="1">
      <alignment vertical="center" wrapText="1"/>
      <protection/>
    </xf>
    <xf numFmtId="0" fontId="42" fillId="0" borderId="16" xfId="74" applyFont="1" applyBorder="1" applyAlignment="1">
      <alignment horizontal="center" vertical="center" wrapText="1"/>
      <protection/>
    </xf>
    <xf numFmtId="0" fontId="42" fillId="0" borderId="16" xfId="74" applyFont="1" applyBorder="1" applyAlignment="1">
      <alignment horizontal="left" vertical="center" wrapText="1"/>
      <protection/>
    </xf>
    <xf numFmtId="4" fontId="42" fillId="0" borderId="17" xfId="74" applyNumberFormat="1" applyFont="1" applyBorder="1" applyAlignment="1">
      <alignment horizontal="center" vertical="center" wrapText="1"/>
      <protection/>
    </xf>
    <xf numFmtId="4" fontId="43" fillId="18" borderId="17" xfId="74" applyNumberFormat="1" applyFont="1" applyFill="1" applyBorder="1" applyAlignment="1">
      <alignment horizontal="center" vertical="center" wrapText="1"/>
      <protection/>
    </xf>
    <xf numFmtId="4" fontId="42" fillId="18" borderId="17" xfId="74" applyNumberFormat="1" applyFont="1" applyFill="1" applyBorder="1" applyAlignment="1">
      <alignment horizontal="center" vertical="center" wrapText="1"/>
      <protection/>
    </xf>
    <xf numFmtId="0" fontId="42" fillId="18" borderId="16" xfId="74" applyFont="1" applyFill="1" applyBorder="1" applyAlignment="1">
      <alignment horizontal="center" vertical="center" wrapText="1"/>
      <protection/>
    </xf>
    <xf numFmtId="0" fontId="42" fillId="0" borderId="16" xfId="0" applyNumberFormat="1" applyFont="1" applyBorder="1" applyAlignment="1">
      <alignment horizontal="left" vertical="center" wrapText="1"/>
    </xf>
    <xf numFmtId="4" fontId="43" fillId="20" borderId="17" xfId="74" applyNumberFormat="1" applyFont="1" applyFill="1" applyBorder="1" applyAlignment="1">
      <alignment horizontal="center" vertical="center" wrapText="1"/>
      <protection/>
    </xf>
    <xf numFmtId="0" fontId="43" fillId="18" borderId="17" xfId="74" applyFont="1" applyFill="1" applyBorder="1" applyAlignment="1">
      <alignment horizontal="center" vertical="center" wrapText="1"/>
      <protection/>
    </xf>
    <xf numFmtId="0" fontId="42" fillId="0" borderId="18" xfId="74" applyFont="1" applyBorder="1" applyAlignment="1">
      <alignment horizontal="center" vertical="center" wrapText="1"/>
      <protection/>
    </xf>
    <xf numFmtId="0" fontId="42" fillId="0" borderId="18" xfId="74" applyFont="1" applyBorder="1" applyAlignment="1">
      <alignment horizontal="left" vertical="center" wrapText="1"/>
      <protection/>
    </xf>
    <xf numFmtId="4" fontId="42" fillId="0" borderId="15" xfId="74" applyNumberFormat="1" applyFont="1" applyBorder="1" applyAlignment="1">
      <alignment horizontal="center" vertical="center" wrapText="1"/>
      <protection/>
    </xf>
    <xf numFmtId="0" fontId="43" fillId="18" borderId="15" xfId="74" applyFont="1" applyFill="1" applyBorder="1" applyAlignment="1">
      <alignment horizontal="left" vertical="center" wrapText="1"/>
      <protection/>
    </xf>
    <xf numFmtId="0" fontId="0" fillId="18" borderId="15" xfId="0" applyFill="1" applyBorder="1" applyAlignment="1">
      <alignment horizontal="left" vertical="center" wrapText="1"/>
    </xf>
    <xf numFmtId="0" fontId="32" fillId="18" borderId="15" xfId="0" applyFont="1" applyFill="1" applyBorder="1" applyAlignment="1">
      <alignment horizontal="left" vertical="center" wrapText="1"/>
    </xf>
    <xf numFmtId="4" fontId="43" fillId="18" borderId="15" xfId="74" applyNumberFormat="1" applyFont="1" applyFill="1" applyBorder="1" applyAlignment="1">
      <alignment horizontal="center" vertical="center" wrapText="1"/>
      <protection/>
    </xf>
    <xf numFmtId="4" fontId="42" fillId="0" borderId="16" xfId="74" applyNumberFormat="1" applyFont="1" applyBorder="1" applyAlignment="1">
      <alignment horizontal="center" vertical="center" wrapText="1"/>
      <protection/>
    </xf>
    <xf numFmtId="4" fontId="43" fillId="18" borderId="16" xfId="74" applyNumberFormat="1" applyFont="1" applyFill="1" applyBorder="1" applyAlignment="1">
      <alignment horizontal="center" vertical="center" wrapText="1"/>
      <protection/>
    </xf>
    <xf numFmtId="4" fontId="42" fillId="0" borderId="18" xfId="74" applyNumberFormat="1" applyFont="1" applyBorder="1" applyAlignment="1">
      <alignment horizontal="center" vertical="center" wrapText="1"/>
      <protection/>
    </xf>
    <xf numFmtId="4" fontId="43" fillId="20" borderId="15" xfId="74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0" fontId="32" fillId="20" borderId="15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32" fillId="20" borderId="15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43" fillId="20" borderId="15" xfId="74" applyFont="1" applyFill="1" applyBorder="1" applyAlignment="1">
      <alignment horizontal="left" vertical="center" wrapText="1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eading" xfId="63"/>
    <cellStyle name="Heading1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_przedmiar robót elektrycznych" xfId="74"/>
    <cellStyle name="Obliczenia" xfId="75"/>
    <cellStyle name="Percent" xfId="76"/>
    <cellStyle name="Result" xfId="77"/>
    <cellStyle name="Result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13.8515625" style="0" customWidth="1"/>
    <col min="4" max="4" width="18.8515625" style="0" customWidth="1"/>
  </cols>
  <sheetData>
    <row r="1" spans="2:4" ht="15">
      <c r="B1" s="28" t="s">
        <v>1186</v>
      </c>
      <c r="D1" s="28" t="s">
        <v>1185</v>
      </c>
    </row>
    <row r="2" spans="1:4" ht="30" customHeight="1">
      <c r="A2" s="126" t="s">
        <v>1183</v>
      </c>
      <c r="B2" s="126"/>
      <c r="C2" s="126"/>
      <c r="D2" s="126"/>
    </row>
    <row r="3" spans="1:4" ht="25.5" customHeight="1">
      <c r="A3" s="126" t="s">
        <v>1184</v>
      </c>
      <c r="B3" s="126"/>
      <c r="C3" s="126"/>
      <c r="D3" s="126"/>
    </row>
    <row r="5" spans="1:4" ht="25.5">
      <c r="A5" s="1" t="s">
        <v>882</v>
      </c>
      <c r="B5" s="2" t="s">
        <v>883</v>
      </c>
      <c r="C5" s="3" t="s">
        <v>884</v>
      </c>
      <c r="D5" s="4" t="s">
        <v>885</v>
      </c>
    </row>
    <row r="6" spans="1:4" ht="25.5">
      <c r="A6" s="5" t="s">
        <v>886</v>
      </c>
      <c r="B6" s="6" t="s">
        <v>887</v>
      </c>
      <c r="C6" s="7">
        <f>C7+C8+C9+C10+C11+C12+C13+C14+C15+C19+C20+C21</f>
        <v>0</v>
      </c>
      <c r="D6" s="7">
        <f>D7+D8+D9+D10+D11+D12+D13+D14+D15+D19+D20+D21</f>
        <v>0</v>
      </c>
    </row>
    <row r="7" spans="1:4" ht="12.75">
      <c r="A7" s="8" t="s">
        <v>888</v>
      </c>
      <c r="B7" s="9" t="s">
        <v>889</v>
      </c>
      <c r="C7" s="10">
        <f>'przedmiar robót budowlanych'!H37</f>
        <v>0</v>
      </c>
      <c r="D7" s="10">
        <f aca="true" t="shared" si="0" ref="D7:D14">C7*1.23</f>
        <v>0</v>
      </c>
    </row>
    <row r="8" spans="1:4" ht="12.75">
      <c r="A8" s="8" t="s">
        <v>890</v>
      </c>
      <c r="B8" s="9" t="s">
        <v>891</v>
      </c>
      <c r="C8" s="10">
        <f>'przedmiar robót budowlanych'!H54</f>
        <v>0</v>
      </c>
      <c r="D8" s="10">
        <f t="shared" si="0"/>
        <v>0</v>
      </c>
    </row>
    <row r="9" spans="1:4" ht="12.75">
      <c r="A9" s="8" t="s">
        <v>892</v>
      </c>
      <c r="B9" s="9" t="s">
        <v>893</v>
      </c>
      <c r="C9" s="10">
        <f>'przedmiar robót budowlanych'!H77</f>
        <v>0</v>
      </c>
      <c r="D9" s="10">
        <f t="shared" si="0"/>
        <v>0</v>
      </c>
    </row>
    <row r="10" spans="1:4" ht="12.75">
      <c r="A10" s="8" t="s">
        <v>894</v>
      </c>
      <c r="B10" s="9" t="s">
        <v>895</v>
      </c>
      <c r="C10" s="10">
        <f>'przedmiar robót budowlanych'!H98</f>
        <v>0</v>
      </c>
      <c r="D10" s="10">
        <f t="shared" si="0"/>
        <v>0</v>
      </c>
    </row>
    <row r="11" spans="1:4" ht="12.75">
      <c r="A11" s="8" t="s">
        <v>896</v>
      </c>
      <c r="B11" s="9" t="s">
        <v>897</v>
      </c>
      <c r="C11" s="10">
        <f>'przedmiar robót budowlanych'!H140</f>
        <v>0</v>
      </c>
      <c r="D11" s="10">
        <f t="shared" si="0"/>
        <v>0</v>
      </c>
    </row>
    <row r="12" spans="1:4" ht="12.75">
      <c r="A12" s="8" t="s">
        <v>898</v>
      </c>
      <c r="B12" s="9" t="s">
        <v>899</v>
      </c>
      <c r="C12" s="10">
        <f>'przedmiar robót budowlanych'!H148</f>
        <v>0</v>
      </c>
      <c r="D12" s="10">
        <f t="shared" si="0"/>
        <v>0</v>
      </c>
    </row>
    <row r="13" spans="1:4" ht="12.75">
      <c r="A13" s="8" t="s">
        <v>900</v>
      </c>
      <c r="B13" s="9" t="s">
        <v>901</v>
      </c>
      <c r="C13" s="10">
        <f>'przedmiar robót budowlanych'!H194</f>
        <v>0</v>
      </c>
      <c r="D13" s="10">
        <f t="shared" si="0"/>
        <v>0</v>
      </c>
    </row>
    <row r="14" spans="1:4" ht="12.75">
      <c r="A14" s="8" t="s">
        <v>902</v>
      </c>
      <c r="B14" s="9" t="s">
        <v>903</v>
      </c>
      <c r="C14" s="10">
        <f>'przedmiar robót budowlanych'!H216</f>
        <v>0</v>
      </c>
      <c r="D14" s="10">
        <f t="shared" si="0"/>
        <v>0</v>
      </c>
    </row>
    <row r="15" spans="1:4" ht="12.75">
      <c r="A15" s="8" t="s">
        <v>904</v>
      </c>
      <c r="B15" s="9" t="s">
        <v>905</v>
      </c>
      <c r="C15" s="10">
        <f>C16+C17+C18</f>
        <v>0</v>
      </c>
      <c r="D15" s="10">
        <f>D16+D17+D18</f>
        <v>0</v>
      </c>
    </row>
    <row r="16" spans="1:4" ht="12.75">
      <c r="A16" s="11" t="s">
        <v>906</v>
      </c>
      <c r="B16" s="12" t="s">
        <v>907</v>
      </c>
      <c r="C16" s="13">
        <f>'przedmiar robót budowlanych'!H225</f>
        <v>0</v>
      </c>
      <c r="D16" s="13">
        <f aca="true" t="shared" si="1" ref="D16:D21">C16*1.23</f>
        <v>0</v>
      </c>
    </row>
    <row r="17" spans="1:4" ht="12.75">
      <c r="A17" s="11" t="s">
        <v>908</v>
      </c>
      <c r="B17" s="12" t="s">
        <v>909</v>
      </c>
      <c r="C17" s="13">
        <f>'przedmiar robót budowlanych'!H232</f>
        <v>0</v>
      </c>
      <c r="D17" s="13">
        <f t="shared" si="1"/>
        <v>0</v>
      </c>
    </row>
    <row r="18" spans="1:4" ht="12.75">
      <c r="A18" s="11" t="s">
        <v>910</v>
      </c>
      <c r="B18" s="12" t="s">
        <v>911</v>
      </c>
      <c r="C18" s="13">
        <f>'przedmiar robót budowlanych'!H249</f>
        <v>0</v>
      </c>
      <c r="D18" s="13">
        <f t="shared" si="1"/>
        <v>0</v>
      </c>
    </row>
    <row r="19" spans="1:4" ht="12.75">
      <c r="A19" s="8" t="s">
        <v>912</v>
      </c>
      <c r="B19" s="9" t="s">
        <v>913</v>
      </c>
      <c r="C19" s="10">
        <f>'przedmiar robót budowlanych'!H260</f>
        <v>0</v>
      </c>
      <c r="D19" s="10">
        <f t="shared" si="1"/>
        <v>0</v>
      </c>
    </row>
    <row r="20" spans="1:4" ht="12.75">
      <c r="A20" s="8" t="s">
        <v>914</v>
      </c>
      <c r="B20" s="9" t="s">
        <v>915</v>
      </c>
      <c r="C20" s="10">
        <f>'przedmiar robót budowlanych'!H268</f>
        <v>0</v>
      </c>
      <c r="D20" s="10">
        <f t="shared" si="1"/>
        <v>0</v>
      </c>
    </row>
    <row r="21" spans="1:4" ht="12.75">
      <c r="A21" s="8" t="s">
        <v>916</v>
      </c>
      <c r="B21" s="9" t="s">
        <v>917</v>
      </c>
      <c r="C21" s="10">
        <f>'przedmiar robót budowlanych'!H288</f>
        <v>0</v>
      </c>
      <c r="D21" s="10">
        <f t="shared" si="1"/>
        <v>0</v>
      </c>
    </row>
    <row r="22" spans="1:4" ht="12.75">
      <c r="A22" s="14" t="s">
        <v>918</v>
      </c>
      <c r="B22" s="6" t="s">
        <v>919</v>
      </c>
      <c r="C22" s="7">
        <f>C23+C24+C25+C26</f>
        <v>0</v>
      </c>
      <c r="D22" s="7">
        <f>D23+D24+D25+D26</f>
        <v>0</v>
      </c>
    </row>
    <row r="23" spans="1:4" ht="12.75">
      <c r="A23" s="8" t="s">
        <v>888</v>
      </c>
      <c r="B23" s="9" t="s">
        <v>920</v>
      </c>
      <c r="C23" s="10">
        <f>'przedmiar zagospodarowanie tere'!H9</f>
        <v>0</v>
      </c>
      <c r="D23" s="10">
        <f>C23*1.23</f>
        <v>0</v>
      </c>
    </row>
    <row r="24" spans="1:4" ht="12.75">
      <c r="A24" s="8" t="s">
        <v>890</v>
      </c>
      <c r="B24" s="9" t="s">
        <v>921</v>
      </c>
      <c r="C24" s="10">
        <f>'przedmiar zagospodarowanie tere'!H18</f>
        <v>0</v>
      </c>
      <c r="D24" s="10">
        <f>C24*1.23</f>
        <v>0</v>
      </c>
    </row>
    <row r="25" spans="1:4" ht="12.75">
      <c r="A25" s="8" t="s">
        <v>892</v>
      </c>
      <c r="B25" s="9" t="s">
        <v>922</v>
      </c>
      <c r="C25" s="10">
        <f>'przedmiar zagospodarowanie tere'!H23</f>
        <v>0</v>
      </c>
      <c r="D25" s="10">
        <f>C25*1.23</f>
        <v>0</v>
      </c>
    </row>
    <row r="26" spans="1:4" ht="12.75">
      <c r="A26" s="8" t="s">
        <v>894</v>
      </c>
      <c r="B26" s="9" t="s">
        <v>923</v>
      </c>
      <c r="C26" s="10">
        <f>C27+C28+C29+C30+C37+C38+C39</f>
        <v>0</v>
      </c>
      <c r="D26" s="10">
        <f>D27+D28+D29+D30+D37+D38+D39</f>
        <v>0</v>
      </c>
    </row>
    <row r="27" spans="1:4" ht="12.75">
      <c r="A27" s="15" t="s">
        <v>906</v>
      </c>
      <c r="B27" s="9" t="s">
        <v>924</v>
      </c>
      <c r="C27" s="10">
        <f>'przedmiar zagospodarowanie tere'!H28</f>
        <v>0</v>
      </c>
      <c r="D27" s="10">
        <f>C27*1.23</f>
        <v>0</v>
      </c>
    </row>
    <row r="28" spans="1:4" ht="27">
      <c r="A28" s="15" t="s">
        <v>908</v>
      </c>
      <c r="B28" s="9" t="s">
        <v>925</v>
      </c>
      <c r="C28" s="10">
        <f>'przedmiar zagospodarowanie tere'!H36</f>
        <v>0</v>
      </c>
      <c r="D28" s="10">
        <f>C28*1.23</f>
        <v>0</v>
      </c>
    </row>
    <row r="29" spans="1:4" ht="27">
      <c r="A29" s="15" t="s">
        <v>910</v>
      </c>
      <c r="B29" s="9" t="s">
        <v>926</v>
      </c>
      <c r="C29" s="10">
        <f>'przedmiar zagospodarowanie tere'!H42</f>
        <v>0</v>
      </c>
      <c r="D29" s="10">
        <f>C29*1.23</f>
        <v>0</v>
      </c>
    </row>
    <row r="30" spans="1:4" ht="12.75">
      <c r="A30" s="15" t="s">
        <v>927</v>
      </c>
      <c r="B30" s="9" t="s">
        <v>928</v>
      </c>
      <c r="C30" s="10">
        <f>SUM(C31:C36)</f>
        <v>0</v>
      </c>
      <c r="D30" s="10">
        <f>SUM(D31:D36)</f>
        <v>0</v>
      </c>
    </row>
    <row r="31" spans="1:4" ht="14.25">
      <c r="A31" s="11" t="s">
        <v>929</v>
      </c>
      <c r="B31" s="12" t="s">
        <v>930</v>
      </c>
      <c r="C31" s="13">
        <f>'przedmiar zagospodarowanie tere'!H44</f>
        <v>0</v>
      </c>
      <c r="D31" s="13">
        <f aca="true" t="shared" si="2" ref="D31:D39">C31*1.23</f>
        <v>0</v>
      </c>
    </row>
    <row r="32" spans="1:4" ht="14.25">
      <c r="A32" s="11" t="s">
        <v>931</v>
      </c>
      <c r="B32" s="12" t="s">
        <v>932</v>
      </c>
      <c r="C32" s="13">
        <f>'przedmiar zagospodarowanie tere'!H45</f>
        <v>0</v>
      </c>
      <c r="D32" s="13">
        <f t="shared" si="2"/>
        <v>0</v>
      </c>
    </row>
    <row r="33" spans="1:4" ht="14.25">
      <c r="A33" s="11" t="s">
        <v>933</v>
      </c>
      <c r="B33" s="12" t="s">
        <v>934</v>
      </c>
      <c r="C33" s="13">
        <f>'przedmiar zagospodarowanie tere'!H46</f>
        <v>0</v>
      </c>
      <c r="D33" s="13">
        <f t="shared" si="2"/>
        <v>0</v>
      </c>
    </row>
    <row r="34" spans="1:4" ht="14.25">
      <c r="A34" s="11" t="s">
        <v>935</v>
      </c>
      <c r="B34" s="12" t="s">
        <v>936</v>
      </c>
      <c r="C34" s="13">
        <f>'przedmiar zagospodarowanie tere'!H47</f>
        <v>0</v>
      </c>
      <c r="D34" s="13">
        <f t="shared" si="2"/>
        <v>0</v>
      </c>
    </row>
    <row r="35" spans="1:4" ht="14.25">
      <c r="A35" s="11" t="s">
        <v>937</v>
      </c>
      <c r="B35" s="12" t="s">
        <v>938</v>
      </c>
      <c r="C35" s="13">
        <f>'przedmiar zagospodarowanie tere'!H48</f>
        <v>0</v>
      </c>
      <c r="D35" s="13">
        <f t="shared" si="2"/>
        <v>0</v>
      </c>
    </row>
    <row r="36" spans="1:4" ht="14.25">
      <c r="A36" s="11" t="s">
        <v>939</v>
      </c>
      <c r="B36" s="12" t="s">
        <v>940</v>
      </c>
      <c r="C36" s="13">
        <f>'przedmiar zagospodarowanie tere'!H49</f>
        <v>0</v>
      </c>
      <c r="D36" s="13">
        <f t="shared" si="2"/>
        <v>0</v>
      </c>
    </row>
    <row r="37" spans="1:4" ht="12.75">
      <c r="A37" s="15" t="s">
        <v>941</v>
      </c>
      <c r="B37" s="9" t="s">
        <v>942</v>
      </c>
      <c r="C37" s="10">
        <f>'przedmiar zagospodarowanie tere'!H55</f>
        <v>0</v>
      </c>
      <c r="D37" s="10">
        <f t="shared" si="2"/>
        <v>0</v>
      </c>
    </row>
    <row r="38" spans="1:4" ht="12.75">
      <c r="A38" s="15" t="s">
        <v>943</v>
      </c>
      <c r="B38" s="9" t="s">
        <v>944</v>
      </c>
      <c r="C38" s="10">
        <f>'przedmiar zagospodarowanie tere'!H63</f>
        <v>0</v>
      </c>
      <c r="D38" s="10">
        <f t="shared" si="2"/>
        <v>0</v>
      </c>
    </row>
    <row r="39" spans="1:4" ht="14.25">
      <c r="A39" s="15" t="s">
        <v>945</v>
      </c>
      <c r="B39" s="9" t="s">
        <v>946</v>
      </c>
      <c r="C39" s="10">
        <f>'przedmiar zagospodarowanie tere'!H70</f>
        <v>0</v>
      </c>
      <c r="D39" s="10">
        <f t="shared" si="2"/>
        <v>0</v>
      </c>
    </row>
    <row r="40" spans="1:4" ht="12.75">
      <c r="A40" s="14" t="s">
        <v>947</v>
      </c>
      <c r="B40" s="6" t="s">
        <v>948</v>
      </c>
      <c r="C40" s="16">
        <f>C41+C42+C43</f>
        <v>0</v>
      </c>
      <c r="D40" s="16">
        <f>D41+D42+D43</f>
        <v>0</v>
      </c>
    </row>
    <row r="41" spans="1:4" ht="25.5">
      <c r="A41" s="8" t="s">
        <v>888</v>
      </c>
      <c r="B41" s="9" t="s">
        <v>949</v>
      </c>
      <c r="C41" s="17">
        <f>'przedmiar robót elektrycznych'!H259</f>
        <v>0</v>
      </c>
      <c r="D41" s="17">
        <f>1.23*C41</f>
        <v>0</v>
      </c>
    </row>
    <row r="42" spans="1:4" ht="12.75">
      <c r="A42" s="8" t="s">
        <v>890</v>
      </c>
      <c r="B42" s="9" t="s">
        <v>950</v>
      </c>
      <c r="C42" s="17">
        <f>'przedmiar robót elektrycznych'!H192</f>
        <v>0</v>
      </c>
      <c r="D42" s="17">
        <f>1.23*C42</f>
        <v>0</v>
      </c>
    </row>
    <row r="43" spans="1:4" ht="12.75">
      <c r="A43" s="8" t="s">
        <v>892</v>
      </c>
      <c r="B43" s="9" t="s">
        <v>951</v>
      </c>
      <c r="C43" s="17">
        <f>C44+C45</f>
        <v>0</v>
      </c>
      <c r="D43" s="17">
        <f>1.23*C43</f>
        <v>0</v>
      </c>
    </row>
    <row r="44" spans="1:4" ht="51">
      <c r="A44" s="15" t="s">
        <v>906</v>
      </c>
      <c r="B44" s="9" t="s">
        <v>952</v>
      </c>
      <c r="C44" s="17">
        <f>'przedmiar robót elektrycznych'!H147</f>
        <v>0</v>
      </c>
      <c r="D44" s="17">
        <f>1.23*C44</f>
        <v>0</v>
      </c>
    </row>
    <row r="45" spans="1:4" ht="27">
      <c r="A45" s="15" t="s">
        <v>908</v>
      </c>
      <c r="B45" s="9" t="s">
        <v>953</v>
      </c>
      <c r="C45" s="17">
        <f>'przedmiar robót elektrycznych'!H173</f>
        <v>0</v>
      </c>
      <c r="D45" s="17">
        <f>1.23*C45</f>
        <v>0</v>
      </c>
    </row>
    <row r="46" spans="1:4" ht="12.75">
      <c r="A46" s="14" t="s">
        <v>954</v>
      </c>
      <c r="B46" s="6" t="s">
        <v>955</v>
      </c>
      <c r="C46" s="7">
        <f>SUM(C47:C52)</f>
        <v>0</v>
      </c>
      <c r="D46" s="7">
        <f>SUM(D47:D52)</f>
        <v>0</v>
      </c>
    </row>
    <row r="47" spans="1:4" ht="25.5">
      <c r="A47" s="18" t="s">
        <v>888</v>
      </c>
      <c r="B47" s="9" t="s">
        <v>956</v>
      </c>
      <c r="C47" s="10">
        <f>'przedmiar robót sanitarnych'!H24</f>
        <v>0</v>
      </c>
      <c r="D47" s="10">
        <f aca="true" t="shared" si="3" ref="D47:D52">C47*1.23</f>
        <v>0</v>
      </c>
    </row>
    <row r="48" spans="1:4" ht="25.5">
      <c r="A48" s="18" t="s">
        <v>890</v>
      </c>
      <c r="B48" s="9" t="s">
        <v>957</v>
      </c>
      <c r="C48" s="10">
        <f>'przedmiar robót sanitarnych'!H55</f>
        <v>0</v>
      </c>
      <c r="D48" s="10">
        <f t="shared" si="3"/>
        <v>0</v>
      </c>
    </row>
    <row r="49" spans="1:4" ht="12.75">
      <c r="A49" s="19" t="s">
        <v>892</v>
      </c>
      <c r="B49" s="20" t="s">
        <v>958</v>
      </c>
      <c r="C49" s="21">
        <f>'przedmiar robót sanitarnych'!H199</f>
        <v>0</v>
      </c>
      <c r="D49" s="10">
        <f t="shared" si="3"/>
        <v>0</v>
      </c>
    </row>
    <row r="50" spans="1:4" ht="12.75">
      <c r="A50" s="19" t="s">
        <v>894</v>
      </c>
      <c r="B50" s="20" t="s">
        <v>959</v>
      </c>
      <c r="C50" s="21">
        <f>'przedmiar robót sanitarnych'!H242</f>
        <v>0</v>
      </c>
      <c r="D50" s="10">
        <f t="shared" si="3"/>
        <v>0</v>
      </c>
    </row>
    <row r="51" spans="1:4" ht="12.75">
      <c r="A51" s="19" t="s">
        <v>896</v>
      </c>
      <c r="B51" s="20" t="s">
        <v>960</v>
      </c>
      <c r="C51" s="21">
        <f>'przedmiar robót sanitarnych'!H296</f>
        <v>0</v>
      </c>
      <c r="D51" s="10">
        <f t="shared" si="3"/>
        <v>0</v>
      </c>
    </row>
    <row r="52" spans="1:4" ht="12.75">
      <c r="A52" s="19" t="s">
        <v>898</v>
      </c>
      <c r="B52" s="20" t="s">
        <v>961</v>
      </c>
      <c r="C52" s="21">
        <f>'przedmiar robót sanitarnych'!H389</f>
        <v>0</v>
      </c>
      <c r="D52" s="10">
        <f t="shared" si="3"/>
        <v>0</v>
      </c>
    </row>
    <row r="53" spans="1:4" ht="12.75">
      <c r="A53" s="22"/>
      <c r="B53" s="20"/>
      <c r="C53" s="23"/>
      <c r="D53" s="24"/>
    </row>
    <row r="54" spans="1:4" ht="12.75">
      <c r="A54" s="25"/>
      <c r="B54" s="26" t="s">
        <v>962</v>
      </c>
      <c r="C54" s="27">
        <f>C6+C40+C46+C22</f>
        <v>0</v>
      </c>
      <c r="D54" s="27"/>
    </row>
    <row r="55" spans="1:4" ht="12.75">
      <c r="A55" s="25"/>
      <c r="B55" s="26" t="s">
        <v>963</v>
      </c>
      <c r="C55" s="27">
        <f>C54*0.23</f>
        <v>0</v>
      </c>
      <c r="D55" s="27"/>
    </row>
    <row r="56" spans="1:4" ht="12.75">
      <c r="A56" s="25"/>
      <c r="B56" s="26" t="s">
        <v>964</v>
      </c>
      <c r="C56" s="27">
        <f>C54+C55</f>
        <v>0</v>
      </c>
      <c r="D56" s="27">
        <f>D6+D40+D46+D22</f>
        <v>0</v>
      </c>
    </row>
  </sheetData>
  <sheetProtection selectLockedCells="1" selectUnlockedCells="1"/>
  <mergeCells count="2">
    <mergeCell ref="A2:D2"/>
    <mergeCell ref="A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00390625" style="0" customWidth="1"/>
    <col min="2" max="2" width="10.00390625" style="0" customWidth="1"/>
    <col min="4" max="4" width="28.7109375" style="0" customWidth="1"/>
    <col min="5" max="5" width="4.28125" style="0" customWidth="1"/>
    <col min="6" max="6" width="6.7109375" style="0" customWidth="1"/>
  </cols>
  <sheetData>
    <row r="1" spans="2:4" ht="15">
      <c r="B1" s="28" t="s">
        <v>1186</v>
      </c>
      <c r="D1" s="28" t="s">
        <v>1188</v>
      </c>
    </row>
    <row r="2" spans="1:8" ht="36" customHeight="1">
      <c r="A2" s="126" t="s">
        <v>1183</v>
      </c>
      <c r="B2" s="126"/>
      <c r="C2" s="126"/>
      <c r="D2" s="126"/>
      <c r="E2" s="126"/>
      <c r="F2" s="126"/>
      <c r="G2" s="126"/>
      <c r="H2" s="126"/>
    </row>
    <row r="3" spans="1:8" ht="15.75" customHeight="1">
      <c r="A3" s="28"/>
      <c r="B3" s="128" t="s">
        <v>965</v>
      </c>
      <c r="C3" s="128"/>
      <c r="D3" s="128"/>
      <c r="E3" s="128"/>
      <c r="F3" s="128"/>
      <c r="G3" s="128"/>
      <c r="H3" s="28"/>
    </row>
    <row r="5" spans="1:8" ht="22.5">
      <c r="A5" s="29" t="s">
        <v>966</v>
      </c>
      <c r="B5" s="29" t="s">
        <v>967</v>
      </c>
      <c r="C5" s="29" t="s">
        <v>968</v>
      </c>
      <c r="D5" s="29" t="s">
        <v>969</v>
      </c>
      <c r="E5" s="29" t="s">
        <v>970</v>
      </c>
      <c r="F5" s="30" t="s">
        <v>971</v>
      </c>
      <c r="G5" s="31" t="s">
        <v>972</v>
      </c>
      <c r="H5" s="31" t="s">
        <v>973</v>
      </c>
    </row>
    <row r="6" spans="1:8" ht="12.75">
      <c r="A6" s="32" t="s">
        <v>974</v>
      </c>
      <c r="B6" s="32" t="s">
        <v>975</v>
      </c>
      <c r="C6" s="32" t="s">
        <v>976</v>
      </c>
      <c r="D6" s="32" t="s">
        <v>977</v>
      </c>
      <c r="E6" s="32" t="s">
        <v>978</v>
      </c>
      <c r="F6" s="33" t="s">
        <v>979</v>
      </c>
      <c r="G6" s="34" t="s">
        <v>980</v>
      </c>
      <c r="H6" s="34" t="s">
        <v>981</v>
      </c>
    </row>
    <row r="7" spans="1:8" ht="12.75">
      <c r="A7" s="35"/>
      <c r="B7" s="35" t="s">
        <v>982</v>
      </c>
      <c r="C7" s="36"/>
      <c r="D7" s="37" t="s">
        <v>983</v>
      </c>
      <c r="E7" s="35"/>
      <c r="F7" s="38"/>
      <c r="G7" s="39"/>
      <c r="H7" s="39"/>
    </row>
    <row r="8" spans="1:8" ht="22.5">
      <c r="A8" s="40" t="s">
        <v>984</v>
      </c>
      <c r="B8" s="40"/>
      <c r="C8" s="40" t="s">
        <v>985</v>
      </c>
      <c r="D8" s="41" t="s">
        <v>986</v>
      </c>
      <c r="E8" s="42" t="s">
        <v>987</v>
      </c>
      <c r="F8" s="43">
        <v>54.7</v>
      </c>
      <c r="G8" s="34"/>
      <c r="H8" s="34">
        <f aca="true" t="shared" si="0" ref="H8:H36">F8*G8</f>
        <v>0</v>
      </c>
    </row>
    <row r="9" spans="1:8" ht="22.5">
      <c r="A9" s="40" t="s">
        <v>988</v>
      </c>
      <c r="B9" s="40"/>
      <c r="C9" s="40" t="s">
        <v>985</v>
      </c>
      <c r="D9" s="41" t="s">
        <v>989</v>
      </c>
      <c r="E9" s="42" t="s">
        <v>987</v>
      </c>
      <c r="F9" s="43">
        <v>125.59</v>
      </c>
      <c r="G9" s="34"/>
      <c r="H9" s="34">
        <f t="shared" si="0"/>
        <v>0</v>
      </c>
    </row>
    <row r="10" spans="1:8" ht="22.5">
      <c r="A10" s="40" t="s">
        <v>990</v>
      </c>
      <c r="B10" s="40"/>
      <c r="C10" s="40" t="s">
        <v>985</v>
      </c>
      <c r="D10" s="41" t="s">
        <v>991</v>
      </c>
      <c r="E10" s="42" t="s">
        <v>992</v>
      </c>
      <c r="F10" s="43">
        <v>903.28</v>
      </c>
      <c r="G10" s="34"/>
      <c r="H10" s="34">
        <f t="shared" si="0"/>
        <v>0</v>
      </c>
    </row>
    <row r="11" spans="1:8" ht="22.5">
      <c r="A11" s="40" t="s">
        <v>993</v>
      </c>
      <c r="B11" s="40"/>
      <c r="C11" s="40" t="s">
        <v>985</v>
      </c>
      <c r="D11" s="41" t="s">
        <v>994</v>
      </c>
      <c r="E11" s="42" t="s">
        <v>992</v>
      </c>
      <c r="F11" s="43">
        <v>31.1</v>
      </c>
      <c r="G11" s="34"/>
      <c r="H11" s="34">
        <f t="shared" si="0"/>
        <v>0</v>
      </c>
    </row>
    <row r="12" spans="1:8" ht="22.5">
      <c r="A12" s="40" t="s">
        <v>995</v>
      </c>
      <c r="B12" s="40"/>
      <c r="C12" s="40" t="s">
        <v>985</v>
      </c>
      <c r="D12" s="41" t="s">
        <v>996</v>
      </c>
      <c r="E12" s="42" t="s">
        <v>992</v>
      </c>
      <c r="F12" s="43">
        <v>822.33</v>
      </c>
      <c r="G12" s="34"/>
      <c r="H12" s="34">
        <f t="shared" si="0"/>
        <v>0</v>
      </c>
    </row>
    <row r="13" spans="1:8" ht="12.75">
      <c r="A13" s="40" t="s">
        <v>997</v>
      </c>
      <c r="B13" s="40"/>
      <c r="C13" s="40" t="s">
        <v>985</v>
      </c>
      <c r="D13" s="41" t="s">
        <v>998</v>
      </c>
      <c r="E13" s="42" t="s">
        <v>992</v>
      </c>
      <c r="F13" s="43">
        <v>822.33</v>
      </c>
      <c r="G13" s="34"/>
      <c r="H13" s="34">
        <f t="shared" si="0"/>
        <v>0</v>
      </c>
    </row>
    <row r="14" spans="1:8" ht="22.5">
      <c r="A14" s="40" t="s">
        <v>999</v>
      </c>
      <c r="B14" s="40"/>
      <c r="C14" s="40" t="s">
        <v>985</v>
      </c>
      <c r="D14" s="41" t="s">
        <v>1000</v>
      </c>
      <c r="E14" s="42" t="s">
        <v>992</v>
      </c>
      <c r="F14" s="43">
        <v>822.33</v>
      </c>
      <c r="G14" s="34"/>
      <c r="H14" s="34">
        <f t="shared" si="0"/>
        <v>0</v>
      </c>
    </row>
    <row r="15" spans="1:8" ht="22.5">
      <c r="A15" s="40" t="s">
        <v>1001</v>
      </c>
      <c r="B15" s="40"/>
      <c r="C15" s="40" t="s">
        <v>985</v>
      </c>
      <c r="D15" s="41" t="s">
        <v>1002</v>
      </c>
      <c r="E15" s="42" t="s">
        <v>1003</v>
      </c>
      <c r="F15" s="43">
        <v>9</v>
      </c>
      <c r="G15" s="34"/>
      <c r="H15" s="34">
        <f t="shared" si="0"/>
        <v>0</v>
      </c>
    </row>
    <row r="16" spans="1:8" ht="22.5">
      <c r="A16" s="40" t="s">
        <v>1004</v>
      </c>
      <c r="B16" s="40"/>
      <c r="C16" s="40" t="s">
        <v>985</v>
      </c>
      <c r="D16" s="41" t="s">
        <v>1005</v>
      </c>
      <c r="E16" s="42" t="s">
        <v>1003</v>
      </c>
      <c r="F16" s="43">
        <v>34</v>
      </c>
      <c r="G16" s="34"/>
      <c r="H16" s="34">
        <f t="shared" si="0"/>
        <v>0</v>
      </c>
    </row>
    <row r="17" spans="1:8" ht="22.5">
      <c r="A17" s="40" t="s">
        <v>1006</v>
      </c>
      <c r="B17" s="40"/>
      <c r="C17" s="40" t="s">
        <v>985</v>
      </c>
      <c r="D17" s="41" t="s">
        <v>1007</v>
      </c>
      <c r="E17" s="42" t="s">
        <v>992</v>
      </c>
      <c r="F17" s="43">
        <v>12.33</v>
      </c>
      <c r="G17" s="34"/>
      <c r="H17" s="34">
        <f t="shared" si="0"/>
        <v>0</v>
      </c>
    </row>
    <row r="18" spans="1:8" ht="22.5">
      <c r="A18" s="40" t="s">
        <v>1008</v>
      </c>
      <c r="B18" s="40"/>
      <c r="C18" s="40" t="s">
        <v>985</v>
      </c>
      <c r="D18" s="41" t="s">
        <v>1009</v>
      </c>
      <c r="E18" s="42" t="s">
        <v>987</v>
      </c>
      <c r="F18" s="43">
        <v>62.38</v>
      </c>
      <c r="G18" s="34"/>
      <c r="H18" s="34">
        <f t="shared" si="0"/>
        <v>0</v>
      </c>
    </row>
    <row r="19" spans="1:8" ht="22.5">
      <c r="A19" s="40" t="s">
        <v>1010</v>
      </c>
      <c r="B19" s="40"/>
      <c r="C19" s="40" t="s">
        <v>985</v>
      </c>
      <c r="D19" s="41" t="s">
        <v>1011</v>
      </c>
      <c r="E19" s="42" t="s">
        <v>992</v>
      </c>
      <c r="F19" s="43">
        <v>54.03</v>
      </c>
      <c r="G19" s="34"/>
      <c r="H19" s="34">
        <f t="shared" si="0"/>
        <v>0</v>
      </c>
    </row>
    <row r="20" spans="1:8" ht="12.75">
      <c r="A20" s="40" t="s">
        <v>1012</v>
      </c>
      <c r="B20" s="40"/>
      <c r="C20" s="40" t="s">
        <v>985</v>
      </c>
      <c r="D20" s="41" t="s">
        <v>1013</v>
      </c>
      <c r="E20" s="42" t="s">
        <v>992</v>
      </c>
      <c r="F20" s="43">
        <v>98.12</v>
      </c>
      <c r="G20" s="34"/>
      <c r="H20" s="34">
        <f t="shared" si="0"/>
        <v>0</v>
      </c>
    </row>
    <row r="21" spans="1:8" ht="22.5">
      <c r="A21" s="40" t="s">
        <v>1014</v>
      </c>
      <c r="B21" s="40"/>
      <c r="C21" s="40" t="s">
        <v>985</v>
      </c>
      <c r="D21" s="41" t="s">
        <v>1015</v>
      </c>
      <c r="E21" s="42" t="s">
        <v>992</v>
      </c>
      <c r="F21" s="43">
        <v>1215.88</v>
      </c>
      <c r="G21" s="34"/>
      <c r="H21" s="34">
        <f t="shared" si="0"/>
        <v>0</v>
      </c>
    </row>
    <row r="22" spans="1:8" ht="12.75">
      <c r="A22" s="40" t="s">
        <v>1016</v>
      </c>
      <c r="B22" s="40"/>
      <c r="C22" s="40" t="s">
        <v>985</v>
      </c>
      <c r="D22" s="41" t="s">
        <v>1017</v>
      </c>
      <c r="E22" s="42" t="s">
        <v>992</v>
      </c>
      <c r="F22" s="43">
        <v>14.05</v>
      </c>
      <c r="G22" s="34"/>
      <c r="H22" s="34">
        <f t="shared" si="0"/>
        <v>0</v>
      </c>
    </row>
    <row r="23" spans="1:8" ht="22.5">
      <c r="A23" s="40" t="s">
        <v>1018</v>
      </c>
      <c r="B23" s="40"/>
      <c r="C23" s="40" t="s">
        <v>985</v>
      </c>
      <c r="D23" s="41" t="s">
        <v>1019</v>
      </c>
      <c r="E23" s="42" t="s">
        <v>992</v>
      </c>
      <c r="F23" s="43">
        <v>74.56</v>
      </c>
      <c r="G23" s="34"/>
      <c r="H23" s="34">
        <f t="shared" si="0"/>
        <v>0</v>
      </c>
    </row>
    <row r="24" spans="1:8" ht="56.25">
      <c r="A24" s="40" t="s">
        <v>1020</v>
      </c>
      <c r="B24" s="40"/>
      <c r="C24" s="40" t="s">
        <v>985</v>
      </c>
      <c r="D24" s="41" t="s">
        <v>1021</v>
      </c>
      <c r="E24" s="42" t="s">
        <v>992</v>
      </c>
      <c r="F24" s="43">
        <v>644.78</v>
      </c>
      <c r="G24" s="34"/>
      <c r="H24" s="34">
        <f t="shared" si="0"/>
        <v>0</v>
      </c>
    </row>
    <row r="25" spans="1:8" ht="56.25">
      <c r="A25" s="40" t="s">
        <v>1022</v>
      </c>
      <c r="B25" s="40"/>
      <c r="C25" s="40" t="s">
        <v>985</v>
      </c>
      <c r="D25" s="41" t="s">
        <v>1023</v>
      </c>
      <c r="E25" s="42" t="s">
        <v>992</v>
      </c>
      <c r="F25" s="43">
        <v>205.88</v>
      </c>
      <c r="G25" s="34"/>
      <c r="H25" s="34">
        <f t="shared" si="0"/>
        <v>0</v>
      </c>
    </row>
    <row r="26" spans="1:8" ht="33.75">
      <c r="A26" s="40" t="s">
        <v>1024</v>
      </c>
      <c r="B26" s="40"/>
      <c r="C26" s="40" t="s">
        <v>985</v>
      </c>
      <c r="D26" s="41" t="s">
        <v>1025</v>
      </c>
      <c r="E26" s="42" t="s">
        <v>992</v>
      </c>
      <c r="F26" s="43">
        <v>38.67</v>
      </c>
      <c r="G26" s="34"/>
      <c r="H26" s="34">
        <f t="shared" si="0"/>
        <v>0</v>
      </c>
    </row>
    <row r="27" spans="1:8" ht="33.75">
      <c r="A27" s="40" t="s">
        <v>1026</v>
      </c>
      <c r="B27" s="40"/>
      <c r="C27" s="40" t="s">
        <v>985</v>
      </c>
      <c r="D27" s="41" t="s">
        <v>1027</v>
      </c>
      <c r="E27" s="42" t="s">
        <v>1028</v>
      </c>
      <c r="F27" s="43">
        <v>13.65</v>
      </c>
      <c r="G27" s="34"/>
      <c r="H27" s="34">
        <f t="shared" si="0"/>
        <v>0</v>
      </c>
    </row>
    <row r="28" spans="1:8" ht="56.25">
      <c r="A28" s="40" t="s">
        <v>1029</v>
      </c>
      <c r="B28" s="40"/>
      <c r="C28" s="40" t="s">
        <v>985</v>
      </c>
      <c r="D28" s="41" t="s">
        <v>1030</v>
      </c>
      <c r="E28" s="42" t="s">
        <v>992</v>
      </c>
      <c r="F28" s="43">
        <v>0.9</v>
      </c>
      <c r="G28" s="34"/>
      <c r="H28" s="34">
        <f t="shared" si="0"/>
        <v>0</v>
      </c>
    </row>
    <row r="29" spans="1:8" ht="22.5">
      <c r="A29" s="40" t="s">
        <v>1031</v>
      </c>
      <c r="B29" s="40"/>
      <c r="C29" s="40" t="s">
        <v>985</v>
      </c>
      <c r="D29" s="41" t="s">
        <v>1032</v>
      </c>
      <c r="E29" s="42" t="s">
        <v>1028</v>
      </c>
      <c r="F29" s="43">
        <v>3.49</v>
      </c>
      <c r="G29" s="34"/>
      <c r="H29" s="34">
        <f t="shared" si="0"/>
        <v>0</v>
      </c>
    </row>
    <row r="30" spans="1:8" ht="22.5">
      <c r="A30" s="40" t="s">
        <v>1033</v>
      </c>
      <c r="B30" s="40"/>
      <c r="C30" s="40" t="s">
        <v>985</v>
      </c>
      <c r="D30" s="41" t="s">
        <v>1034</v>
      </c>
      <c r="E30" s="42" t="s">
        <v>992</v>
      </c>
      <c r="F30" s="43">
        <v>10.08</v>
      </c>
      <c r="G30" s="34"/>
      <c r="H30" s="34">
        <f t="shared" si="0"/>
        <v>0</v>
      </c>
    </row>
    <row r="31" spans="1:8" ht="22.5">
      <c r="A31" s="40" t="s">
        <v>1035</v>
      </c>
      <c r="B31" s="40"/>
      <c r="C31" s="40" t="s">
        <v>985</v>
      </c>
      <c r="D31" s="41" t="s">
        <v>1036</v>
      </c>
      <c r="E31" s="42" t="s">
        <v>987</v>
      </c>
      <c r="F31" s="43">
        <v>7.17</v>
      </c>
      <c r="G31" s="34"/>
      <c r="H31" s="34">
        <f t="shared" si="0"/>
        <v>0</v>
      </c>
    </row>
    <row r="32" spans="1:8" ht="33.75">
      <c r="A32" s="40" t="s">
        <v>1037</v>
      </c>
      <c r="B32" s="40"/>
      <c r="C32" s="40"/>
      <c r="D32" s="41" t="s">
        <v>1038</v>
      </c>
      <c r="E32" s="42" t="s">
        <v>1028</v>
      </c>
      <c r="F32" s="43">
        <v>26.54</v>
      </c>
      <c r="G32" s="34"/>
      <c r="H32" s="34">
        <f t="shared" si="0"/>
        <v>0</v>
      </c>
    </row>
    <row r="33" spans="1:8" ht="56.25">
      <c r="A33" s="40" t="s">
        <v>1039</v>
      </c>
      <c r="B33" s="40"/>
      <c r="C33" s="40" t="s">
        <v>985</v>
      </c>
      <c r="D33" s="41" t="s">
        <v>1040</v>
      </c>
      <c r="E33" s="42" t="s">
        <v>992</v>
      </c>
      <c r="F33" s="43">
        <v>41.34</v>
      </c>
      <c r="G33" s="34"/>
      <c r="H33" s="34">
        <f t="shared" si="0"/>
        <v>0</v>
      </c>
    </row>
    <row r="34" spans="1:8" ht="12.75">
      <c r="A34" s="40" t="s">
        <v>1041</v>
      </c>
      <c r="B34" s="40"/>
      <c r="C34" s="40" t="s">
        <v>985</v>
      </c>
      <c r="D34" s="41" t="s">
        <v>1042</v>
      </c>
      <c r="E34" s="42" t="s">
        <v>992</v>
      </c>
      <c r="F34" s="43">
        <v>4.31</v>
      </c>
      <c r="G34" s="34"/>
      <c r="H34" s="34">
        <f t="shared" si="0"/>
        <v>0</v>
      </c>
    </row>
    <row r="35" spans="1:8" ht="45">
      <c r="A35" s="40" t="s">
        <v>1043</v>
      </c>
      <c r="B35" s="40"/>
      <c r="C35" s="40" t="s">
        <v>985</v>
      </c>
      <c r="D35" s="41" t="s">
        <v>1044</v>
      </c>
      <c r="E35" s="42" t="s">
        <v>1028</v>
      </c>
      <c r="F35" s="43">
        <v>-8.72</v>
      </c>
      <c r="G35" s="34"/>
      <c r="H35" s="34">
        <f t="shared" si="0"/>
        <v>0</v>
      </c>
    </row>
    <row r="36" spans="1:8" ht="45">
      <c r="A36" s="40" t="s">
        <v>1045</v>
      </c>
      <c r="B36" s="40"/>
      <c r="C36" s="40" t="s">
        <v>985</v>
      </c>
      <c r="D36" s="41" t="s">
        <v>1046</v>
      </c>
      <c r="E36" s="42" t="s">
        <v>1028</v>
      </c>
      <c r="F36" s="43">
        <v>67.21</v>
      </c>
      <c r="G36" s="34"/>
      <c r="H36" s="34">
        <f t="shared" si="0"/>
        <v>0</v>
      </c>
    </row>
    <row r="37" spans="1:8" ht="12.75" customHeight="1">
      <c r="A37" s="127" t="s">
        <v>1047</v>
      </c>
      <c r="B37" s="127"/>
      <c r="C37" s="127"/>
      <c r="D37" s="127"/>
      <c r="E37" s="127"/>
      <c r="F37" s="127"/>
      <c r="G37" s="127"/>
      <c r="H37" s="44">
        <f>SUM(H8:H36)</f>
        <v>0</v>
      </c>
    </row>
    <row r="38" spans="1:8" ht="63">
      <c r="A38" s="35"/>
      <c r="B38" s="35" t="s">
        <v>1048</v>
      </c>
      <c r="C38" s="36"/>
      <c r="D38" s="37" t="s">
        <v>1049</v>
      </c>
      <c r="E38" s="35"/>
      <c r="F38" s="38"/>
      <c r="G38" s="39"/>
      <c r="H38" s="39"/>
    </row>
    <row r="39" spans="1:8" ht="56.25">
      <c r="A39" s="40">
        <v>30</v>
      </c>
      <c r="B39" s="40"/>
      <c r="C39" s="40" t="s">
        <v>1050</v>
      </c>
      <c r="D39" s="41" t="s">
        <v>1051</v>
      </c>
      <c r="E39" s="42" t="s">
        <v>1028</v>
      </c>
      <c r="F39" s="43">
        <v>34.16</v>
      </c>
      <c r="G39" s="34"/>
      <c r="H39" s="34">
        <f aca="true" t="shared" si="1" ref="H39:H53">F39*G39</f>
        <v>0</v>
      </c>
    </row>
    <row r="40" spans="1:8" ht="33.75">
      <c r="A40" s="40">
        <f aca="true" t="shared" si="2" ref="A40:A53">A39+1</f>
        <v>31</v>
      </c>
      <c r="B40" s="40"/>
      <c r="C40" s="40" t="s">
        <v>1052</v>
      </c>
      <c r="D40" s="41" t="s">
        <v>1053</v>
      </c>
      <c r="E40" s="42" t="s">
        <v>1054</v>
      </c>
      <c r="F40" s="43">
        <v>0.02</v>
      </c>
      <c r="G40" s="34"/>
      <c r="H40" s="34">
        <f t="shared" si="1"/>
        <v>0</v>
      </c>
    </row>
    <row r="41" spans="1:8" ht="33.75">
      <c r="A41" s="40">
        <f t="shared" si="2"/>
        <v>32</v>
      </c>
      <c r="B41" s="40"/>
      <c r="C41" s="40" t="s">
        <v>1052</v>
      </c>
      <c r="D41" s="41" t="s">
        <v>1055</v>
      </c>
      <c r="E41" s="42" t="s">
        <v>1054</v>
      </c>
      <c r="F41" s="43">
        <v>0.08</v>
      </c>
      <c r="G41" s="34"/>
      <c r="H41" s="34">
        <f t="shared" si="1"/>
        <v>0</v>
      </c>
    </row>
    <row r="42" spans="1:8" ht="22.5">
      <c r="A42" s="40">
        <f t="shared" si="2"/>
        <v>33</v>
      </c>
      <c r="B42" s="40"/>
      <c r="C42" s="40" t="s">
        <v>1052</v>
      </c>
      <c r="D42" s="41" t="s">
        <v>1056</v>
      </c>
      <c r="E42" s="42" t="s">
        <v>992</v>
      </c>
      <c r="F42" s="43">
        <v>14.97</v>
      </c>
      <c r="G42" s="34"/>
      <c r="H42" s="34">
        <f t="shared" si="1"/>
        <v>0</v>
      </c>
    </row>
    <row r="43" spans="1:8" ht="33.75">
      <c r="A43" s="40">
        <f t="shared" si="2"/>
        <v>34</v>
      </c>
      <c r="B43" s="40"/>
      <c r="C43" s="40" t="s">
        <v>1052</v>
      </c>
      <c r="D43" s="41" t="s">
        <v>1057</v>
      </c>
      <c r="E43" s="42" t="s">
        <v>1028</v>
      </c>
      <c r="F43" s="43">
        <v>1.98</v>
      </c>
      <c r="G43" s="34"/>
      <c r="H43" s="34">
        <f t="shared" si="1"/>
        <v>0</v>
      </c>
    </row>
    <row r="44" spans="1:8" ht="33.75">
      <c r="A44" s="40">
        <f t="shared" si="2"/>
        <v>35</v>
      </c>
      <c r="B44" s="40"/>
      <c r="C44" s="40" t="s">
        <v>1058</v>
      </c>
      <c r="D44" s="41" t="s">
        <v>1059</v>
      </c>
      <c r="E44" s="42" t="s">
        <v>992</v>
      </c>
      <c r="F44" s="43">
        <v>14.97</v>
      </c>
      <c r="G44" s="34"/>
      <c r="H44" s="34">
        <f t="shared" si="1"/>
        <v>0</v>
      </c>
    </row>
    <row r="45" spans="1:8" ht="45">
      <c r="A45" s="40">
        <f t="shared" si="2"/>
        <v>36</v>
      </c>
      <c r="B45" s="40"/>
      <c r="C45" s="40" t="s">
        <v>1060</v>
      </c>
      <c r="D45" s="41" t="s">
        <v>1061</v>
      </c>
      <c r="E45" s="42" t="s">
        <v>992</v>
      </c>
      <c r="F45" s="43">
        <v>44.21</v>
      </c>
      <c r="G45" s="34"/>
      <c r="H45" s="34">
        <f t="shared" si="1"/>
        <v>0</v>
      </c>
    </row>
    <row r="46" spans="1:8" ht="33.75">
      <c r="A46" s="40">
        <f t="shared" si="2"/>
        <v>37</v>
      </c>
      <c r="B46" s="40"/>
      <c r="C46" s="40" t="s">
        <v>1062</v>
      </c>
      <c r="D46" s="41" t="s">
        <v>1063</v>
      </c>
      <c r="E46" s="42" t="s">
        <v>992</v>
      </c>
      <c r="F46" s="43">
        <v>29.75</v>
      </c>
      <c r="G46" s="34"/>
      <c r="H46" s="34">
        <f t="shared" si="1"/>
        <v>0</v>
      </c>
    </row>
    <row r="47" spans="1:8" ht="33.75">
      <c r="A47" s="40">
        <f t="shared" si="2"/>
        <v>38</v>
      </c>
      <c r="B47" s="40"/>
      <c r="C47" s="40" t="s">
        <v>1060</v>
      </c>
      <c r="D47" s="41" t="s">
        <v>1064</v>
      </c>
      <c r="E47" s="42" t="s">
        <v>992</v>
      </c>
      <c r="F47" s="43">
        <v>29.75</v>
      </c>
      <c r="G47" s="34"/>
      <c r="H47" s="34">
        <f t="shared" si="1"/>
        <v>0</v>
      </c>
    </row>
    <row r="48" spans="1:8" ht="33.75">
      <c r="A48" s="40">
        <f t="shared" si="2"/>
        <v>39</v>
      </c>
      <c r="B48" s="40"/>
      <c r="C48" s="40" t="s">
        <v>1060</v>
      </c>
      <c r="D48" s="41" t="s">
        <v>1065</v>
      </c>
      <c r="E48" s="42" t="s">
        <v>992</v>
      </c>
      <c r="F48" s="43">
        <v>178.5</v>
      </c>
      <c r="G48" s="34"/>
      <c r="H48" s="34">
        <f t="shared" si="1"/>
        <v>0</v>
      </c>
    </row>
    <row r="49" spans="1:8" ht="78.75">
      <c r="A49" s="40">
        <f t="shared" si="2"/>
        <v>40</v>
      </c>
      <c r="B49" s="40"/>
      <c r="C49" s="40" t="s">
        <v>1058</v>
      </c>
      <c r="D49" s="41" t="s">
        <v>1066</v>
      </c>
      <c r="E49" s="42" t="s">
        <v>992</v>
      </c>
      <c r="F49" s="43">
        <v>330.05</v>
      </c>
      <c r="G49" s="34"/>
      <c r="H49" s="34">
        <f t="shared" si="1"/>
        <v>0</v>
      </c>
    </row>
    <row r="50" spans="1:8" ht="67.5">
      <c r="A50" s="40">
        <f t="shared" si="2"/>
        <v>41</v>
      </c>
      <c r="B50" s="40"/>
      <c r="C50" s="40" t="s">
        <v>1058</v>
      </c>
      <c r="D50" s="41" t="s">
        <v>1067</v>
      </c>
      <c r="E50" s="42" t="s">
        <v>992</v>
      </c>
      <c r="F50" s="43">
        <v>38.94</v>
      </c>
      <c r="G50" s="34"/>
      <c r="H50" s="34">
        <f t="shared" si="1"/>
        <v>0</v>
      </c>
    </row>
    <row r="51" spans="1:8" ht="45">
      <c r="A51" s="40">
        <f t="shared" si="2"/>
        <v>42</v>
      </c>
      <c r="B51" s="40"/>
      <c r="C51" s="40" t="s">
        <v>1058</v>
      </c>
      <c r="D51" s="41" t="s">
        <v>1068</v>
      </c>
      <c r="E51" s="42" t="s">
        <v>992</v>
      </c>
      <c r="F51" s="43">
        <v>220.1</v>
      </c>
      <c r="G51" s="34"/>
      <c r="H51" s="34">
        <f t="shared" si="1"/>
        <v>0</v>
      </c>
    </row>
    <row r="52" spans="1:8" ht="90">
      <c r="A52" s="40">
        <f t="shared" si="2"/>
        <v>43</v>
      </c>
      <c r="B52" s="40"/>
      <c r="C52" s="40" t="s">
        <v>1060</v>
      </c>
      <c r="D52" s="41" t="s">
        <v>1069</v>
      </c>
      <c r="E52" s="42" t="s">
        <v>1070</v>
      </c>
      <c r="F52" s="43">
        <v>75.09</v>
      </c>
      <c r="G52" s="34"/>
      <c r="H52" s="34">
        <f t="shared" si="1"/>
        <v>0</v>
      </c>
    </row>
    <row r="53" spans="1:8" ht="45">
      <c r="A53" s="40">
        <f t="shared" si="2"/>
        <v>44</v>
      </c>
      <c r="B53" s="40"/>
      <c r="C53" s="40" t="s">
        <v>1050</v>
      </c>
      <c r="D53" s="41" t="s">
        <v>1071</v>
      </c>
      <c r="E53" s="42" t="s">
        <v>1028</v>
      </c>
      <c r="F53" s="43">
        <v>44.74</v>
      </c>
      <c r="G53" s="34"/>
      <c r="H53" s="34">
        <f t="shared" si="1"/>
        <v>0</v>
      </c>
    </row>
    <row r="54" spans="1:8" ht="12.75" customHeight="1">
      <c r="A54" s="127" t="s">
        <v>1072</v>
      </c>
      <c r="B54" s="127"/>
      <c r="C54" s="127"/>
      <c r="D54" s="127"/>
      <c r="E54" s="127"/>
      <c r="F54" s="127"/>
      <c r="G54" s="127"/>
      <c r="H54" s="44">
        <f>SUM(H39:H53)</f>
        <v>0</v>
      </c>
    </row>
    <row r="55" spans="1:8" ht="42">
      <c r="A55" s="35"/>
      <c r="B55" s="35" t="s">
        <v>1073</v>
      </c>
      <c r="C55" s="36"/>
      <c r="D55" s="37" t="s">
        <v>1074</v>
      </c>
      <c r="E55" s="35"/>
      <c r="F55" s="38"/>
      <c r="G55" s="39"/>
      <c r="H55" s="39"/>
    </row>
    <row r="56" spans="1:8" ht="67.5">
      <c r="A56" s="40">
        <v>45</v>
      </c>
      <c r="B56" s="40"/>
      <c r="C56" s="40" t="s">
        <v>1060</v>
      </c>
      <c r="D56" s="41" t="s">
        <v>1075</v>
      </c>
      <c r="E56" s="42" t="s">
        <v>1076</v>
      </c>
      <c r="F56" s="43">
        <v>40</v>
      </c>
      <c r="G56" s="34"/>
      <c r="H56" s="34">
        <f aca="true" t="shared" si="3" ref="H56:H76">F56*G56</f>
        <v>0</v>
      </c>
    </row>
    <row r="57" spans="1:8" ht="67.5">
      <c r="A57" s="40">
        <f aca="true" t="shared" si="4" ref="A57:A76">A56+1</f>
        <v>46</v>
      </c>
      <c r="B57" s="40"/>
      <c r="C57" s="40" t="s">
        <v>1060</v>
      </c>
      <c r="D57" s="41" t="s">
        <v>1077</v>
      </c>
      <c r="E57" s="42" t="s">
        <v>1076</v>
      </c>
      <c r="F57" s="43">
        <v>15</v>
      </c>
      <c r="G57" s="34"/>
      <c r="H57" s="34">
        <f t="shared" si="3"/>
        <v>0</v>
      </c>
    </row>
    <row r="58" spans="1:8" ht="67.5">
      <c r="A58" s="40">
        <f t="shared" si="4"/>
        <v>47</v>
      </c>
      <c r="B58" s="40"/>
      <c r="C58" s="40" t="s">
        <v>1060</v>
      </c>
      <c r="D58" s="41" t="s">
        <v>1078</v>
      </c>
      <c r="E58" s="42" t="s">
        <v>1076</v>
      </c>
      <c r="F58" s="43">
        <v>8</v>
      </c>
      <c r="G58" s="34"/>
      <c r="H58" s="34">
        <f t="shared" si="3"/>
        <v>0</v>
      </c>
    </row>
    <row r="59" spans="1:8" ht="67.5">
      <c r="A59" s="40">
        <f t="shared" si="4"/>
        <v>48</v>
      </c>
      <c r="B59" s="40"/>
      <c r="C59" s="40" t="s">
        <v>1060</v>
      </c>
      <c r="D59" s="41" t="s">
        <v>1079</v>
      </c>
      <c r="E59" s="42" t="s">
        <v>987</v>
      </c>
      <c r="F59" s="43">
        <v>70</v>
      </c>
      <c r="G59" s="34"/>
      <c r="H59" s="34">
        <f t="shared" si="3"/>
        <v>0</v>
      </c>
    </row>
    <row r="60" spans="1:8" ht="33.75">
      <c r="A60" s="40">
        <f t="shared" si="4"/>
        <v>49</v>
      </c>
      <c r="B60" s="40"/>
      <c r="C60" s="40" t="s">
        <v>1060</v>
      </c>
      <c r="D60" s="41" t="s">
        <v>1080</v>
      </c>
      <c r="E60" s="42" t="s">
        <v>992</v>
      </c>
      <c r="F60" s="43">
        <v>50</v>
      </c>
      <c r="G60" s="34"/>
      <c r="H60" s="34">
        <f t="shared" si="3"/>
        <v>0</v>
      </c>
    </row>
    <row r="61" spans="1:8" ht="56.25">
      <c r="A61" s="40">
        <f t="shared" si="4"/>
        <v>50</v>
      </c>
      <c r="B61" s="40"/>
      <c r="C61" s="40" t="s">
        <v>1060</v>
      </c>
      <c r="D61" s="41" t="s">
        <v>1081</v>
      </c>
      <c r="E61" s="42" t="s">
        <v>992</v>
      </c>
      <c r="F61" s="43">
        <v>-45.51</v>
      </c>
      <c r="G61" s="34"/>
      <c r="H61" s="34">
        <f t="shared" si="3"/>
        <v>0</v>
      </c>
    </row>
    <row r="62" spans="1:8" ht="33.75">
      <c r="A62" s="40">
        <f t="shared" si="4"/>
        <v>51</v>
      </c>
      <c r="B62" s="40"/>
      <c r="C62" s="40" t="s">
        <v>1060</v>
      </c>
      <c r="D62" s="41" t="s">
        <v>1082</v>
      </c>
      <c r="E62" s="42" t="s">
        <v>992</v>
      </c>
      <c r="F62" s="43">
        <v>9.19</v>
      </c>
      <c r="G62" s="34"/>
      <c r="H62" s="34">
        <f t="shared" si="3"/>
        <v>0</v>
      </c>
    </row>
    <row r="63" spans="1:8" ht="45">
      <c r="A63" s="40">
        <f t="shared" si="4"/>
        <v>52</v>
      </c>
      <c r="B63" s="40"/>
      <c r="C63" s="40" t="s">
        <v>1060</v>
      </c>
      <c r="D63" s="41" t="s">
        <v>1083</v>
      </c>
      <c r="E63" s="42" t="s">
        <v>1028</v>
      </c>
      <c r="F63" s="43">
        <v>4.02</v>
      </c>
      <c r="G63" s="34"/>
      <c r="H63" s="34">
        <f t="shared" si="3"/>
        <v>0</v>
      </c>
    </row>
    <row r="64" spans="1:8" ht="22.5">
      <c r="A64" s="40">
        <f t="shared" si="4"/>
        <v>53</v>
      </c>
      <c r="B64" s="40"/>
      <c r="C64" s="40" t="s">
        <v>1060</v>
      </c>
      <c r="D64" s="41" t="s">
        <v>1084</v>
      </c>
      <c r="E64" s="42" t="s">
        <v>1028</v>
      </c>
      <c r="F64" s="43">
        <v>0.46</v>
      </c>
      <c r="G64" s="34"/>
      <c r="H64" s="34">
        <f t="shared" si="3"/>
        <v>0</v>
      </c>
    </row>
    <row r="65" spans="1:8" ht="33.75">
      <c r="A65" s="40">
        <f t="shared" si="4"/>
        <v>54</v>
      </c>
      <c r="B65" s="40"/>
      <c r="C65" s="40" t="s">
        <v>1060</v>
      </c>
      <c r="D65" s="41" t="s">
        <v>1085</v>
      </c>
      <c r="E65" s="42" t="s">
        <v>987</v>
      </c>
      <c r="F65" s="43">
        <v>3.8</v>
      </c>
      <c r="G65" s="34"/>
      <c r="H65" s="34">
        <f t="shared" si="3"/>
        <v>0</v>
      </c>
    </row>
    <row r="66" spans="1:8" ht="45">
      <c r="A66" s="40">
        <f t="shared" si="4"/>
        <v>55</v>
      </c>
      <c r="B66" s="40"/>
      <c r="C66" s="40" t="s">
        <v>1060</v>
      </c>
      <c r="D66" s="41" t="s">
        <v>1086</v>
      </c>
      <c r="E66" s="42" t="s">
        <v>987</v>
      </c>
      <c r="F66" s="43">
        <v>6</v>
      </c>
      <c r="G66" s="34"/>
      <c r="H66" s="34">
        <f t="shared" si="3"/>
        <v>0</v>
      </c>
    </row>
    <row r="67" spans="1:8" ht="33.75">
      <c r="A67" s="40">
        <f t="shared" si="4"/>
        <v>56</v>
      </c>
      <c r="B67" s="40"/>
      <c r="C67" s="40" t="s">
        <v>1060</v>
      </c>
      <c r="D67" s="41" t="s">
        <v>1087</v>
      </c>
      <c r="E67" s="42" t="s">
        <v>987</v>
      </c>
      <c r="F67" s="43">
        <v>6.3</v>
      </c>
      <c r="G67" s="34"/>
      <c r="H67" s="34">
        <f t="shared" si="3"/>
        <v>0</v>
      </c>
    </row>
    <row r="68" spans="1:8" ht="33.75">
      <c r="A68" s="40">
        <f t="shared" si="4"/>
        <v>57</v>
      </c>
      <c r="B68" s="40"/>
      <c r="C68" s="40" t="s">
        <v>1060</v>
      </c>
      <c r="D68" s="41" t="s">
        <v>1088</v>
      </c>
      <c r="E68" s="42" t="s">
        <v>1089</v>
      </c>
      <c r="F68" s="43">
        <v>0.28</v>
      </c>
      <c r="G68" s="34"/>
      <c r="H68" s="34">
        <f t="shared" si="3"/>
        <v>0</v>
      </c>
    </row>
    <row r="69" spans="1:8" ht="33.75">
      <c r="A69" s="40">
        <f t="shared" si="4"/>
        <v>58</v>
      </c>
      <c r="B69" s="40"/>
      <c r="C69" s="40" t="s">
        <v>1060</v>
      </c>
      <c r="D69" s="41" t="s">
        <v>1090</v>
      </c>
      <c r="E69" s="42" t="s">
        <v>1091</v>
      </c>
      <c r="F69" s="43">
        <v>6</v>
      </c>
      <c r="G69" s="34"/>
      <c r="H69" s="34">
        <f t="shared" si="3"/>
        <v>0</v>
      </c>
    </row>
    <row r="70" spans="1:8" ht="22.5">
      <c r="A70" s="40">
        <f t="shared" si="4"/>
        <v>59</v>
      </c>
      <c r="B70" s="40"/>
      <c r="C70" s="40" t="s">
        <v>1060</v>
      </c>
      <c r="D70" s="41" t="s">
        <v>1092</v>
      </c>
      <c r="E70" s="42" t="s">
        <v>987</v>
      </c>
      <c r="F70" s="43">
        <v>2.63</v>
      </c>
      <c r="G70" s="34"/>
      <c r="H70" s="34">
        <f t="shared" si="3"/>
        <v>0</v>
      </c>
    </row>
    <row r="71" spans="1:8" ht="22.5">
      <c r="A71" s="40">
        <f t="shared" si="4"/>
        <v>60</v>
      </c>
      <c r="B71" s="40"/>
      <c r="C71" s="40" t="s">
        <v>1060</v>
      </c>
      <c r="D71" s="41" t="s">
        <v>1093</v>
      </c>
      <c r="E71" s="42" t="s">
        <v>987</v>
      </c>
      <c r="F71" s="43">
        <v>3.8</v>
      </c>
      <c r="G71" s="34"/>
      <c r="H71" s="34">
        <f t="shared" si="3"/>
        <v>0</v>
      </c>
    </row>
    <row r="72" spans="1:8" ht="33.75">
      <c r="A72" s="40">
        <f t="shared" si="4"/>
        <v>61</v>
      </c>
      <c r="B72" s="40"/>
      <c r="C72" s="40" t="s">
        <v>1060</v>
      </c>
      <c r="D72" s="41" t="s">
        <v>1094</v>
      </c>
      <c r="E72" s="42" t="s">
        <v>1028</v>
      </c>
      <c r="F72" s="43">
        <v>3.15</v>
      </c>
      <c r="G72" s="34"/>
      <c r="H72" s="34">
        <f t="shared" si="3"/>
        <v>0</v>
      </c>
    </row>
    <row r="73" spans="1:8" ht="33.75">
      <c r="A73" s="40">
        <f t="shared" si="4"/>
        <v>62</v>
      </c>
      <c r="B73" s="40"/>
      <c r="C73" s="40" t="s">
        <v>1060</v>
      </c>
      <c r="D73" s="41" t="s">
        <v>1095</v>
      </c>
      <c r="E73" s="42" t="s">
        <v>992</v>
      </c>
      <c r="F73" s="43">
        <v>100.35</v>
      </c>
      <c r="G73" s="34"/>
      <c r="H73" s="34">
        <f t="shared" si="3"/>
        <v>0</v>
      </c>
    </row>
    <row r="74" spans="1:8" ht="33.75">
      <c r="A74" s="40">
        <f t="shared" si="4"/>
        <v>63</v>
      </c>
      <c r="B74" s="40"/>
      <c r="C74" s="40" t="s">
        <v>1062</v>
      </c>
      <c r="D74" s="41" t="s">
        <v>1096</v>
      </c>
      <c r="E74" s="42" t="s">
        <v>992</v>
      </c>
      <c r="F74" s="43">
        <v>100.35</v>
      </c>
      <c r="G74" s="34"/>
      <c r="H74" s="34">
        <f t="shared" si="3"/>
        <v>0</v>
      </c>
    </row>
    <row r="75" spans="1:8" ht="33.75">
      <c r="A75" s="40">
        <f t="shared" si="4"/>
        <v>64</v>
      </c>
      <c r="B75" s="40"/>
      <c r="C75" s="40" t="s">
        <v>1060</v>
      </c>
      <c r="D75" s="41" t="s">
        <v>1097</v>
      </c>
      <c r="E75" s="42" t="s">
        <v>992</v>
      </c>
      <c r="F75" s="43">
        <v>4.02</v>
      </c>
      <c r="G75" s="34"/>
      <c r="H75" s="34">
        <f t="shared" si="3"/>
        <v>0</v>
      </c>
    </row>
    <row r="76" spans="1:8" ht="45">
      <c r="A76" s="40">
        <f t="shared" si="4"/>
        <v>65</v>
      </c>
      <c r="B76" s="40"/>
      <c r="C76" s="40" t="s">
        <v>1098</v>
      </c>
      <c r="D76" s="41" t="s">
        <v>1099</v>
      </c>
      <c r="E76" s="42" t="s">
        <v>992</v>
      </c>
      <c r="F76" s="43">
        <v>35</v>
      </c>
      <c r="G76" s="34"/>
      <c r="H76" s="34">
        <f t="shared" si="3"/>
        <v>0</v>
      </c>
    </row>
    <row r="77" spans="1:8" ht="12.75" customHeight="1">
      <c r="A77" s="127" t="s">
        <v>1100</v>
      </c>
      <c r="B77" s="127"/>
      <c r="C77" s="127"/>
      <c r="D77" s="127"/>
      <c r="E77" s="127"/>
      <c r="F77" s="127"/>
      <c r="G77" s="127"/>
      <c r="H77" s="44">
        <f>SUM(H56:H76)</f>
        <v>0</v>
      </c>
    </row>
    <row r="78" spans="1:8" ht="42">
      <c r="A78" s="35"/>
      <c r="B78" s="35" t="s">
        <v>1101</v>
      </c>
      <c r="C78" s="36"/>
      <c r="D78" s="37" t="s">
        <v>1102</v>
      </c>
      <c r="E78" s="35"/>
      <c r="F78" s="38"/>
      <c r="G78" s="39"/>
      <c r="H78" s="39"/>
    </row>
    <row r="79" spans="1:8" ht="33.75">
      <c r="A79" s="40">
        <v>66</v>
      </c>
      <c r="B79" s="40"/>
      <c r="C79" s="40" t="s">
        <v>1052</v>
      </c>
      <c r="D79" s="41" t="s">
        <v>1103</v>
      </c>
      <c r="E79" s="42" t="s">
        <v>987</v>
      </c>
      <c r="F79" s="43">
        <v>4.5</v>
      </c>
      <c r="G79" s="34"/>
      <c r="H79" s="34">
        <f aca="true" t="shared" si="5" ref="H79:H97">F79*G79</f>
        <v>0</v>
      </c>
    </row>
    <row r="80" spans="1:8" ht="33.75">
      <c r="A80" s="40">
        <f aca="true" t="shared" si="6" ref="A80:A97">A79+1</f>
        <v>67</v>
      </c>
      <c r="B80" s="40"/>
      <c r="C80" s="40" t="s">
        <v>1052</v>
      </c>
      <c r="D80" s="41" t="s">
        <v>1053</v>
      </c>
      <c r="E80" s="42" t="s">
        <v>1054</v>
      </c>
      <c r="F80" s="43">
        <v>0.01</v>
      </c>
      <c r="G80" s="34"/>
      <c r="H80" s="34">
        <f t="shared" si="5"/>
        <v>0</v>
      </c>
    </row>
    <row r="81" spans="1:8" ht="33.75">
      <c r="A81" s="40">
        <f t="shared" si="6"/>
        <v>68</v>
      </c>
      <c r="B81" s="40"/>
      <c r="C81" s="40" t="s">
        <v>1052</v>
      </c>
      <c r="D81" s="41" t="s">
        <v>1104</v>
      </c>
      <c r="E81" s="42" t="s">
        <v>1054</v>
      </c>
      <c r="F81" s="43">
        <v>0.22</v>
      </c>
      <c r="G81" s="34"/>
      <c r="H81" s="34">
        <f t="shared" si="5"/>
        <v>0</v>
      </c>
    </row>
    <row r="82" spans="1:8" ht="33.75">
      <c r="A82" s="40">
        <f t="shared" si="6"/>
        <v>69</v>
      </c>
      <c r="B82" s="40"/>
      <c r="C82" s="40" t="s">
        <v>1052</v>
      </c>
      <c r="D82" s="41" t="s">
        <v>1055</v>
      </c>
      <c r="E82" s="42" t="s">
        <v>1054</v>
      </c>
      <c r="F82" s="43">
        <v>0.33</v>
      </c>
      <c r="G82" s="34"/>
      <c r="H82" s="34">
        <f t="shared" si="5"/>
        <v>0</v>
      </c>
    </row>
    <row r="83" spans="1:8" ht="33.75">
      <c r="A83" s="40">
        <f t="shared" si="6"/>
        <v>70</v>
      </c>
      <c r="B83" s="40"/>
      <c r="C83" s="40" t="s">
        <v>1052</v>
      </c>
      <c r="D83" s="41" t="s">
        <v>1105</v>
      </c>
      <c r="E83" s="42" t="s">
        <v>992</v>
      </c>
      <c r="F83" s="43">
        <v>7.67</v>
      </c>
      <c r="G83" s="34"/>
      <c r="H83" s="34">
        <f t="shared" si="5"/>
        <v>0</v>
      </c>
    </row>
    <row r="84" spans="1:8" ht="33.75">
      <c r="A84" s="40">
        <f t="shared" si="6"/>
        <v>71</v>
      </c>
      <c r="B84" s="40"/>
      <c r="C84" s="40" t="s">
        <v>1052</v>
      </c>
      <c r="D84" s="41" t="s">
        <v>1106</v>
      </c>
      <c r="E84" s="42" t="s">
        <v>992</v>
      </c>
      <c r="F84" s="43">
        <v>7.67</v>
      </c>
      <c r="G84" s="34"/>
      <c r="H84" s="34">
        <f t="shared" si="5"/>
        <v>0</v>
      </c>
    </row>
    <row r="85" spans="1:8" ht="33.75">
      <c r="A85" s="40">
        <f t="shared" si="6"/>
        <v>72</v>
      </c>
      <c r="B85" s="40"/>
      <c r="C85" s="40" t="s">
        <v>1052</v>
      </c>
      <c r="D85" s="41" t="s">
        <v>1107</v>
      </c>
      <c r="E85" s="42" t="s">
        <v>1028</v>
      </c>
      <c r="F85" s="43">
        <v>0.42</v>
      </c>
      <c r="G85" s="34"/>
      <c r="H85" s="34">
        <f t="shared" si="5"/>
        <v>0</v>
      </c>
    </row>
    <row r="86" spans="1:8" ht="33.75">
      <c r="A86" s="40">
        <f t="shared" si="6"/>
        <v>73</v>
      </c>
      <c r="B86" s="40"/>
      <c r="C86" s="40" t="s">
        <v>1052</v>
      </c>
      <c r="D86" s="41" t="s">
        <v>1108</v>
      </c>
      <c r="E86" s="42" t="s">
        <v>1028</v>
      </c>
      <c r="F86" s="43">
        <v>0.74</v>
      </c>
      <c r="G86" s="34"/>
      <c r="H86" s="34">
        <f t="shared" si="5"/>
        <v>0</v>
      </c>
    </row>
    <row r="87" spans="1:8" ht="45">
      <c r="A87" s="40">
        <f t="shared" si="6"/>
        <v>74</v>
      </c>
      <c r="B87" s="40"/>
      <c r="C87" s="40" t="s">
        <v>1052</v>
      </c>
      <c r="D87" s="41" t="s">
        <v>1109</v>
      </c>
      <c r="E87" s="42" t="s">
        <v>992</v>
      </c>
      <c r="F87" s="43">
        <v>16.42</v>
      </c>
      <c r="G87" s="34"/>
      <c r="H87" s="34">
        <f t="shared" si="5"/>
        <v>0</v>
      </c>
    </row>
    <row r="88" spans="1:8" ht="45">
      <c r="A88" s="40">
        <f t="shared" si="6"/>
        <v>75</v>
      </c>
      <c r="B88" s="40"/>
      <c r="C88" s="40" t="s">
        <v>1052</v>
      </c>
      <c r="D88" s="41" t="s">
        <v>1110</v>
      </c>
      <c r="E88" s="42" t="s">
        <v>992</v>
      </c>
      <c r="F88" s="43">
        <v>16.42</v>
      </c>
      <c r="G88" s="34"/>
      <c r="H88" s="34">
        <f t="shared" si="5"/>
        <v>0</v>
      </c>
    </row>
    <row r="89" spans="1:8" ht="22.5">
      <c r="A89" s="40">
        <f t="shared" si="6"/>
        <v>76</v>
      </c>
      <c r="B89" s="40"/>
      <c r="C89" s="40" t="s">
        <v>1052</v>
      </c>
      <c r="D89" s="41" t="s">
        <v>1111</v>
      </c>
      <c r="E89" s="42" t="s">
        <v>1028</v>
      </c>
      <c r="F89" s="43">
        <v>0.52</v>
      </c>
      <c r="G89" s="34"/>
      <c r="H89" s="34">
        <f t="shared" si="5"/>
        <v>0</v>
      </c>
    </row>
    <row r="90" spans="1:8" ht="45">
      <c r="A90" s="40">
        <f t="shared" si="6"/>
        <v>77</v>
      </c>
      <c r="B90" s="40"/>
      <c r="C90" s="40" t="s">
        <v>1112</v>
      </c>
      <c r="D90" s="41" t="s">
        <v>1113</v>
      </c>
      <c r="E90" s="42" t="s">
        <v>1054</v>
      </c>
      <c r="F90" s="43">
        <v>0.3</v>
      </c>
      <c r="G90" s="34"/>
      <c r="H90" s="34">
        <f t="shared" si="5"/>
        <v>0</v>
      </c>
    </row>
    <row r="91" spans="1:8" ht="22.5">
      <c r="A91" s="40">
        <f t="shared" si="6"/>
        <v>78</v>
      </c>
      <c r="B91" s="40"/>
      <c r="C91" s="40" t="s">
        <v>1112</v>
      </c>
      <c r="D91" s="41" t="s">
        <v>1114</v>
      </c>
      <c r="E91" s="42" t="s">
        <v>1054</v>
      </c>
      <c r="F91" s="43">
        <v>0.3</v>
      </c>
      <c r="G91" s="34"/>
      <c r="H91" s="34">
        <f t="shared" si="5"/>
        <v>0</v>
      </c>
    </row>
    <row r="92" spans="1:8" ht="22.5">
      <c r="A92" s="40">
        <f t="shared" si="6"/>
        <v>79</v>
      </c>
      <c r="B92" s="40"/>
      <c r="C92" s="40" t="s">
        <v>1112</v>
      </c>
      <c r="D92" s="41" t="s">
        <v>1115</v>
      </c>
      <c r="E92" s="42" t="s">
        <v>1054</v>
      </c>
      <c r="F92" s="43">
        <v>0.3</v>
      </c>
      <c r="G92" s="34"/>
      <c r="H92" s="34">
        <f t="shared" si="5"/>
        <v>0</v>
      </c>
    </row>
    <row r="93" spans="1:8" ht="22.5">
      <c r="A93" s="40">
        <f t="shared" si="6"/>
        <v>80</v>
      </c>
      <c r="B93" s="40"/>
      <c r="C93" s="40" t="s">
        <v>1112</v>
      </c>
      <c r="D93" s="41" t="s">
        <v>1116</v>
      </c>
      <c r="E93" s="42" t="s">
        <v>1054</v>
      </c>
      <c r="F93" s="43">
        <v>0.2</v>
      </c>
      <c r="G93" s="34"/>
      <c r="H93" s="34">
        <f t="shared" si="5"/>
        <v>0</v>
      </c>
    </row>
    <row r="94" spans="1:8" ht="12.75">
      <c r="A94" s="40">
        <f t="shared" si="6"/>
        <v>81</v>
      </c>
      <c r="B94" s="40"/>
      <c r="C94" s="40" t="s">
        <v>1112</v>
      </c>
      <c r="D94" s="41" t="s">
        <v>1117</v>
      </c>
      <c r="E94" s="42" t="s">
        <v>1054</v>
      </c>
      <c r="F94" s="43">
        <v>0.2</v>
      </c>
      <c r="G94" s="34"/>
      <c r="H94" s="34">
        <f t="shared" si="5"/>
        <v>0</v>
      </c>
    </row>
    <row r="95" spans="1:8" ht="33.75">
      <c r="A95" s="40">
        <f t="shared" si="6"/>
        <v>82</v>
      </c>
      <c r="B95" s="40"/>
      <c r="C95" s="40" t="s">
        <v>1112</v>
      </c>
      <c r="D95" s="41" t="s">
        <v>1118</v>
      </c>
      <c r="E95" s="42" t="s">
        <v>1054</v>
      </c>
      <c r="F95" s="43">
        <v>0.41</v>
      </c>
      <c r="G95" s="34"/>
      <c r="H95" s="34">
        <f t="shared" si="5"/>
        <v>0</v>
      </c>
    </row>
    <row r="96" spans="1:8" ht="22.5">
      <c r="A96" s="40">
        <f t="shared" si="6"/>
        <v>83</v>
      </c>
      <c r="B96" s="40"/>
      <c r="C96" s="40" t="s">
        <v>1112</v>
      </c>
      <c r="D96" s="41" t="s">
        <v>1119</v>
      </c>
      <c r="E96" s="42" t="s">
        <v>1054</v>
      </c>
      <c r="F96" s="43">
        <v>0.41</v>
      </c>
      <c r="G96" s="34"/>
      <c r="H96" s="34">
        <f t="shared" si="5"/>
        <v>0</v>
      </c>
    </row>
    <row r="97" spans="1:8" ht="22.5">
      <c r="A97" s="40">
        <f t="shared" si="6"/>
        <v>84</v>
      </c>
      <c r="B97" s="40"/>
      <c r="C97" s="40" t="s">
        <v>1112</v>
      </c>
      <c r="D97" s="41" t="s">
        <v>1120</v>
      </c>
      <c r="E97" s="42" t="s">
        <v>1054</v>
      </c>
      <c r="F97" s="43">
        <v>0.41</v>
      </c>
      <c r="G97" s="34"/>
      <c r="H97" s="34">
        <f t="shared" si="5"/>
        <v>0</v>
      </c>
    </row>
    <row r="98" spans="1:8" ht="12.75" customHeight="1">
      <c r="A98" s="127" t="s">
        <v>1121</v>
      </c>
      <c r="B98" s="127"/>
      <c r="C98" s="127"/>
      <c r="D98" s="127"/>
      <c r="E98" s="127"/>
      <c r="F98" s="127"/>
      <c r="G98" s="127"/>
      <c r="H98" s="44">
        <f>SUM(H79:H97)</f>
        <v>0</v>
      </c>
    </row>
    <row r="99" spans="1:8" ht="73.5">
      <c r="A99" s="35"/>
      <c r="B99" s="35" t="s">
        <v>1122</v>
      </c>
      <c r="C99" s="36"/>
      <c r="D99" s="37" t="s">
        <v>1123</v>
      </c>
      <c r="E99" s="35"/>
      <c r="F99" s="38"/>
      <c r="G99" s="39"/>
      <c r="H99" s="39"/>
    </row>
    <row r="100" spans="1:8" ht="45">
      <c r="A100" s="40">
        <v>85</v>
      </c>
      <c r="B100" s="40"/>
      <c r="C100" s="40" t="s">
        <v>1124</v>
      </c>
      <c r="D100" s="41" t="s">
        <v>1125</v>
      </c>
      <c r="E100" s="42" t="s">
        <v>992</v>
      </c>
      <c r="F100" s="43">
        <v>785.09</v>
      </c>
      <c r="G100" s="34"/>
      <c r="H100" s="34">
        <f aca="true" t="shared" si="7" ref="H100:H139">F100*G100</f>
        <v>0</v>
      </c>
    </row>
    <row r="101" spans="1:8" ht="22.5">
      <c r="A101" s="40">
        <f aca="true" t="shared" si="8" ref="A101:A139">A100+1</f>
        <v>86</v>
      </c>
      <c r="B101" s="40"/>
      <c r="C101" s="40" t="s">
        <v>1124</v>
      </c>
      <c r="D101" s="41" t="s">
        <v>1126</v>
      </c>
      <c r="E101" s="42" t="s">
        <v>992</v>
      </c>
      <c r="F101" s="43">
        <v>68.43</v>
      </c>
      <c r="G101" s="34"/>
      <c r="H101" s="34">
        <f t="shared" si="7"/>
        <v>0</v>
      </c>
    </row>
    <row r="102" spans="1:8" ht="33.75">
      <c r="A102" s="40">
        <f t="shared" si="8"/>
        <v>87</v>
      </c>
      <c r="B102" s="40"/>
      <c r="C102" s="40" t="s">
        <v>1127</v>
      </c>
      <c r="D102" s="41" t="s">
        <v>1128</v>
      </c>
      <c r="E102" s="42" t="s">
        <v>992</v>
      </c>
      <c r="F102" s="43">
        <v>827.07</v>
      </c>
      <c r="G102" s="34"/>
      <c r="H102" s="34">
        <f t="shared" si="7"/>
        <v>0</v>
      </c>
    </row>
    <row r="103" spans="1:8" ht="33.75">
      <c r="A103" s="40">
        <f t="shared" si="8"/>
        <v>88</v>
      </c>
      <c r="B103" s="40"/>
      <c r="C103" s="40" t="s">
        <v>1124</v>
      </c>
      <c r="D103" s="41" t="s">
        <v>1129</v>
      </c>
      <c r="E103" s="42" t="s">
        <v>1003</v>
      </c>
      <c r="F103" s="43">
        <v>6</v>
      </c>
      <c r="G103" s="34"/>
      <c r="H103" s="34">
        <f t="shared" si="7"/>
        <v>0</v>
      </c>
    </row>
    <row r="104" spans="1:8" ht="12.75">
      <c r="A104" s="40">
        <f t="shared" si="8"/>
        <v>89</v>
      </c>
      <c r="B104" s="40"/>
      <c r="C104" s="40" t="s">
        <v>1124</v>
      </c>
      <c r="D104" s="41" t="s">
        <v>1130</v>
      </c>
      <c r="E104" s="42" t="s">
        <v>992</v>
      </c>
      <c r="F104" s="43">
        <v>2.1</v>
      </c>
      <c r="G104" s="34"/>
      <c r="H104" s="34">
        <f t="shared" si="7"/>
        <v>0</v>
      </c>
    </row>
    <row r="105" spans="1:8" ht="45">
      <c r="A105" s="40">
        <f t="shared" si="8"/>
        <v>90</v>
      </c>
      <c r="B105" s="40"/>
      <c r="C105" s="40" t="s">
        <v>1131</v>
      </c>
      <c r="D105" s="41" t="s">
        <v>1132</v>
      </c>
      <c r="E105" s="42" t="s">
        <v>992</v>
      </c>
      <c r="F105" s="43">
        <v>833.07</v>
      </c>
      <c r="G105" s="34"/>
      <c r="H105" s="34">
        <f t="shared" si="7"/>
        <v>0</v>
      </c>
    </row>
    <row r="106" spans="1:8" ht="33.75">
      <c r="A106" s="40">
        <f t="shared" si="8"/>
        <v>91</v>
      </c>
      <c r="B106" s="40"/>
      <c r="C106" s="40" t="s">
        <v>1131</v>
      </c>
      <c r="D106" s="41" t="s">
        <v>1133</v>
      </c>
      <c r="E106" s="42" t="s">
        <v>992</v>
      </c>
      <c r="F106" s="43">
        <v>758.64</v>
      </c>
      <c r="G106" s="34"/>
      <c r="H106" s="34">
        <f t="shared" si="7"/>
        <v>0</v>
      </c>
    </row>
    <row r="107" spans="1:8" ht="22.5">
      <c r="A107" s="40">
        <f t="shared" si="8"/>
        <v>92</v>
      </c>
      <c r="B107" s="40"/>
      <c r="C107" s="40" t="s">
        <v>1124</v>
      </c>
      <c r="D107" s="41" t="s">
        <v>1134</v>
      </c>
      <c r="E107" s="42" t="s">
        <v>992</v>
      </c>
      <c r="F107" s="43">
        <v>833.07</v>
      </c>
      <c r="G107" s="34"/>
      <c r="H107" s="34">
        <f t="shared" si="7"/>
        <v>0</v>
      </c>
    </row>
    <row r="108" spans="1:8" ht="33.75">
      <c r="A108" s="40">
        <f t="shared" si="8"/>
        <v>93</v>
      </c>
      <c r="B108" s="40"/>
      <c r="C108" s="40" t="s">
        <v>1124</v>
      </c>
      <c r="D108" s="41" t="s">
        <v>1135</v>
      </c>
      <c r="E108" s="42" t="s">
        <v>992</v>
      </c>
      <c r="F108" s="43">
        <v>74.43</v>
      </c>
      <c r="G108" s="34"/>
      <c r="H108" s="34">
        <f t="shared" si="7"/>
        <v>0</v>
      </c>
    </row>
    <row r="109" spans="1:8" ht="78.75">
      <c r="A109" s="40">
        <f t="shared" si="8"/>
        <v>94</v>
      </c>
      <c r="B109" s="40"/>
      <c r="C109" s="40" t="s">
        <v>1131</v>
      </c>
      <c r="D109" s="41" t="s">
        <v>1136</v>
      </c>
      <c r="E109" s="42" t="s">
        <v>978</v>
      </c>
      <c r="F109" s="43">
        <v>2</v>
      </c>
      <c r="G109" s="34"/>
      <c r="H109" s="34">
        <f t="shared" si="7"/>
        <v>0</v>
      </c>
    </row>
    <row r="110" spans="1:8" ht="33.75">
      <c r="A110" s="40">
        <f t="shared" si="8"/>
        <v>95</v>
      </c>
      <c r="B110" s="40"/>
      <c r="C110" s="40" t="s">
        <v>1131</v>
      </c>
      <c r="D110" s="41" t="s">
        <v>1137</v>
      </c>
      <c r="E110" s="42" t="s">
        <v>987</v>
      </c>
      <c r="F110" s="43">
        <v>50</v>
      </c>
      <c r="G110" s="34"/>
      <c r="H110" s="34">
        <f t="shared" si="7"/>
        <v>0</v>
      </c>
    </row>
    <row r="111" spans="1:8" ht="33.75">
      <c r="A111" s="40">
        <f t="shared" si="8"/>
        <v>96</v>
      </c>
      <c r="B111" s="40"/>
      <c r="C111" s="40" t="s">
        <v>1131</v>
      </c>
      <c r="D111" s="41" t="s">
        <v>1138</v>
      </c>
      <c r="E111" s="42" t="s">
        <v>987</v>
      </c>
      <c r="F111" s="43">
        <v>10</v>
      </c>
      <c r="G111" s="34"/>
      <c r="H111" s="34">
        <f t="shared" si="7"/>
        <v>0</v>
      </c>
    </row>
    <row r="112" spans="1:8" ht="33.75">
      <c r="A112" s="40">
        <f t="shared" si="8"/>
        <v>97</v>
      </c>
      <c r="B112" s="40"/>
      <c r="C112" s="40" t="s">
        <v>1131</v>
      </c>
      <c r="D112" s="41" t="s">
        <v>1139</v>
      </c>
      <c r="E112" s="42" t="s">
        <v>987</v>
      </c>
      <c r="F112" s="43">
        <v>30</v>
      </c>
      <c r="G112" s="34"/>
      <c r="H112" s="34">
        <f t="shared" si="7"/>
        <v>0</v>
      </c>
    </row>
    <row r="113" spans="1:8" ht="33.75">
      <c r="A113" s="40">
        <f t="shared" si="8"/>
        <v>98</v>
      </c>
      <c r="B113" s="40"/>
      <c r="C113" s="40" t="s">
        <v>1062</v>
      </c>
      <c r="D113" s="41" t="s">
        <v>1140</v>
      </c>
      <c r="E113" s="42" t="s">
        <v>992</v>
      </c>
      <c r="F113" s="43">
        <v>719.6</v>
      </c>
      <c r="G113" s="34"/>
      <c r="H113" s="34">
        <f t="shared" si="7"/>
        <v>0</v>
      </c>
    </row>
    <row r="114" spans="1:8" ht="33.75">
      <c r="A114" s="40">
        <f t="shared" si="8"/>
        <v>99</v>
      </c>
      <c r="B114" s="40"/>
      <c r="C114" s="40" t="s">
        <v>1062</v>
      </c>
      <c r="D114" s="41" t="s">
        <v>1141</v>
      </c>
      <c r="E114" s="42" t="s">
        <v>992</v>
      </c>
      <c r="F114" s="43">
        <v>618.73</v>
      </c>
      <c r="G114" s="34"/>
      <c r="H114" s="34">
        <f t="shared" si="7"/>
        <v>0</v>
      </c>
    </row>
    <row r="115" spans="1:8" ht="33.75">
      <c r="A115" s="40">
        <f t="shared" si="8"/>
        <v>100</v>
      </c>
      <c r="B115" s="40"/>
      <c r="C115" s="40" t="s">
        <v>1062</v>
      </c>
      <c r="D115" s="41" t="s">
        <v>1142</v>
      </c>
      <c r="E115" s="42" t="s">
        <v>992</v>
      </c>
      <c r="F115" s="43">
        <v>74.43</v>
      </c>
      <c r="G115" s="34"/>
      <c r="H115" s="34">
        <f t="shared" si="7"/>
        <v>0</v>
      </c>
    </row>
    <row r="116" spans="1:8" ht="33.75">
      <c r="A116" s="40">
        <f t="shared" si="8"/>
        <v>101</v>
      </c>
      <c r="B116" s="40"/>
      <c r="C116" s="40" t="s">
        <v>1062</v>
      </c>
      <c r="D116" s="41" t="s">
        <v>1143</v>
      </c>
      <c r="E116" s="42" t="s">
        <v>992</v>
      </c>
      <c r="F116" s="43">
        <v>74.43</v>
      </c>
      <c r="G116" s="34"/>
      <c r="H116" s="34">
        <f t="shared" si="7"/>
        <v>0</v>
      </c>
    </row>
    <row r="117" spans="1:8" ht="22.5">
      <c r="A117" s="40">
        <f t="shared" si="8"/>
        <v>102</v>
      </c>
      <c r="B117" s="40"/>
      <c r="C117" s="40" t="s">
        <v>1058</v>
      </c>
      <c r="D117" s="41" t="s">
        <v>1144</v>
      </c>
      <c r="E117" s="42" t="s">
        <v>992</v>
      </c>
      <c r="F117" s="43">
        <v>530.03</v>
      </c>
      <c r="G117" s="34"/>
      <c r="H117" s="34">
        <f t="shared" si="7"/>
        <v>0</v>
      </c>
    </row>
    <row r="118" spans="1:8" ht="33.75">
      <c r="A118" s="40">
        <f t="shared" si="8"/>
        <v>103</v>
      </c>
      <c r="B118" s="40"/>
      <c r="C118" s="40" t="s">
        <v>1131</v>
      </c>
      <c r="D118" s="41" t="s">
        <v>1145</v>
      </c>
      <c r="E118" s="42" t="s">
        <v>992</v>
      </c>
      <c r="F118" s="43">
        <v>530.03</v>
      </c>
      <c r="G118" s="34"/>
      <c r="H118" s="34">
        <f t="shared" si="7"/>
        <v>0</v>
      </c>
    </row>
    <row r="119" spans="1:8" ht="12.75">
      <c r="A119" s="40">
        <f t="shared" si="8"/>
        <v>104</v>
      </c>
      <c r="B119" s="40"/>
      <c r="C119" s="40" t="s">
        <v>1131</v>
      </c>
      <c r="D119" s="41" t="s">
        <v>1146</v>
      </c>
      <c r="E119" s="42" t="s">
        <v>992</v>
      </c>
      <c r="F119" s="43">
        <v>200.93</v>
      </c>
      <c r="G119" s="34"/>
      <c r="H119" s="34">
        <f t="shared" si="7"/>
        <v>0</v>
      </c>
    </row>
    <row r="120" spans="1:8" ht="56.25">
      <c r="A120" s="40">
        <f t="shared" si="8"/>
        <v>105</v>
      </c>
      <c r="B120" s="40"/>
      <c r="C120" s="40" t="s">
        <v>1098</v>
      </c>
      <c r="D120" s="41" t="s">
        <v>1147</v>
      </c>
      <c r="E120" s="42" t="s">
        <v>992</v>
      </c>
      <c r="F120" s="43">
        <v>486.36</v>
      </c>
      <c r="G120" s="34"/>
      <c r="H120" s="34">
        <f t="shared" si="7"/>
        <v>0</v>
      </c>
    </row>
    <row r="121" spans="1:8" ht="56.25">
      <c r="A121" s="40">
        <f t="shared" si="8"/>
        <v>106</v>
      </c>
      <c r="B121" s="40"/>
      <c r="C121" s="40" t="s">
        <v>1098</v>
      </c>
      <c r="D121" s="41" t="s">
        <v>1148</v>
      </c>
      <c r="E121" s="42" t="s">
        <v>992</v>
      </c>
      <c r="F121" s="43">
        <v>317.61</v>
      </c>
      <c r="G121" s="34"/>
      <c r="H121" s="34">
        <f t="shared" si="7"/>
        <v>0</v>
      </c>
    </row>
    <row r="122" spans="1:8" ht="33.75">
      <c r="A122" s="40">
        <f t="shared" si="8"/>
        <v>107</v>
      </c>
      <c r="B122" s="40"/>
      <c r="C122" s="40" t="s">
        <v>1098</v>
      </c>
      <c r="D122" s="41" t="s">
        <v>1149</v>
      </c>
      <c r="E122" s="42" t="s">
        <v>992</v>
      </c>
      <c r="F122" s="43">
        <v>317.61</v>
      </c>
      <c r="G122" s="34"/>
      <c r="H122" s="34">
        <f t="shared" si="7"/>
        <v>0</v>
      </c>
    </row>
    <row r="123" spans="1:8" ht="45">
      <c r="A123" s="40">
        <f t="shared" si="8"/>
        <v>108</v>
      </c>
      <c r="B123" s="40"/>
      <c r="C123" s="40" t="s">
        <v>1098</v>
      </c>
      <c r="D123" s="41" t="s">
        <v>1150</v>
      </c>
      <c r="E123" s="42" t="s">
        <v>992</v>
      </c>
      <c r="F123" s="43">
        <v>13.22</v>
      </c>
      <c r="G123" s="34"/>
      <c r="H123" s="34">
        <f t="shared" si="7"/>
        <v>0</v>
      </c>
    </row>
    <row r="124" spans="1:8" ht="22.5">
      <c r="A124" s="40">
        <f t="shared" si="8"/>
        <v>109</v>
      </c>
      <c r="B124" s="40"/>
      <c r="C124" s="40" t="s">
        <v>1151</v>
      </c>
      <c r="D124" s="41" t="s">
        <v>1152</v>
      </c>
      <c r="E124" s="42" t="s">
        <v>987</v>
      </c>
      <c r="F124" s="43">
        <v>75.42</v>
      </c>
      <c r="G124" s="34"/>
      <c r="H124" s="34">
        <f t="shared" si="7"/>
        <v>0</v>
      </c>
    </row>
    <row r="125" spans="1:8" ht="22.5">
      <c r="A125" s="40">
        <f t="shared" si="8"/>
        <v>110</v>
      </c>
      <c r="B125" s="40"/>
      <c r="C125" s="40" t="s">
        <v>1151</v>
      </c>
      <c r="D125" s="41" t="s">
        <v>1153</v>
      </c>
      <c r="E125" s="42" t="s">
        <v>987</v>
      </c>
      <c r="F125" s="43">
        <v>13.08</v>
      </c>
      <c r="G125" s="34"/>
      <c r="H125" s="34">
        <f t="shared" si="7"/>
        <v>0</v>
      </c>
    </row>
    <row r="126" spans="1:8" ht="12.75">
      <c r="A126" s="40">
        <f t="shared" si="8"/>
        <v>111</v>
      </c>
      <c r="B126" s="40"/>
      <c r="C126" s="40" t="s">
        <v>1151</v>
      </c>
      <c r="D126" s="41" t="s">
        <v>1154</v>
      </c>
      <c r="E126" s="42" t="s">
        <v>1003</v>
      </c>
      <c r="F126" s="43">
        <v>2</v>
      </c>
      <c r="G126" s="34"/>
      <c r="H126" s="34">
        <f t="shared" si="7"/>
        <v>0</v>
      </c>
    </row>
    <row r="127" spans="1:8" ht="12.75">
      <c r="A127" s="40">
        <f t="shared" si="8"/>
        <v>112</v>
      </c>
      <c r="B127" s="40"/>
      <c r="C127" s="40" t="s">
        <v>1151</v>
      </c>
      <c r="D127" s="41" t="s">
        <v>1155</v>
      </c>
      <c r="E127" s="42" t="s">
        <v>1003</v>
      </c>
      <c r="F127" s="43">
        <v>10</v>
      </c>
      <c r="G127" s="34"/>
      <c r="H127" s="34">
        <f t="shared" si="7"/>
        <v>0</v>
      </c>
    </row>
    <row r="128" spans="1:8" ht="22.5">
      <c r="A128" s="40">
        <f t="shared" si="8"/>
        <v>113</v>
      </c>
      <c r="B128" s="40"/>
      <c r="C128" s="40" t="s">
        <v>1151</v>
      </c>
      <c r="D128" s="41" t="s">
        <v>1156</v>
      </c>
      <c r="E128" s="42" t="s">
        <v>1003</v>
      </c>
      <c r="F128" s="43">
        <v>10</v>
      </c>
      <c r="G128" s="34"/>
      <c r="H128" s="34">
        <f t="shared" si="7"/>
        <v>0</v>
      </c>
    </row>
    <row r="129" spans="1:8" ht="22.5">
      <c r="A129" s="40">
        <f t="shared" si="8"/>
        <v>114</v>
      </c>
      <c r="B129" s="40"/>
      <c r="C129" s="40" t="s">
        <v>1151</v>
      </c>
      <c r="D129" s="41" t="s">
        <v>1157</v>
      </c>
      <c r="E129" s="42" t="s">
        <v>987</v>
      </c>
      <c r="F129" s="43">
        <v>39.52</v>
      </c>
      <c r="G129" s="34"/>
      <c r="H129" s="34">
        <f t="shared" si="7"/>
        <v>0</v>
      </c>
    </row>
    <row r="130" spans="1:8" ht="22.5">
      <c r="A130" s="40">
        <f t="shared" si="8"/>
        <v>115</v>
      </c>
      <c r="B130" s="40"/>
      <c r="C130" s="40" t="s">
        <v>1151</v>
      </c>
      <c r="D130" s="41" t="s">
        <v>1158</v>
      </c>
      <c r="E130" s="42" t="s">
        <v>987</v>
      </c>
      <c r="F130" s="43">
        <v>7</v>
      </c>
      <c r="G130" s="34"/>
      <c r="H130" s="34">
        <f t="shared" si="7"/>
        <v>0</v>
      </c>
    </row>
    <row r="131" spans="1:8" ht="12.75">
      <c r="A131" s="40">
        <f t="shared" si="8"/>
        <v>116</v>
      </c>
      <c r="B131" s="40"/>
      <c r="C131" s="40" t="s">
        <v>1151</v>
      </c>
      <c r="D131" s="41" t="s">
        <v>1159</v>
      </c>
      <c r="E131" s="42" t="s">
        <v>1003</v>
      </c>
      <c r="F131" s="43">
        <v>10</v>
      </c>
      <c r="G131" s="34"/>
      <c r="H131" s="34">
        <f t="shared" si="7"/>
        <v>0</v>
      </c>
    </row>
    <row r="132" spans="1:8" ht="33.75">
      <c r="A132" s="40">
        <f t="shared" si="8"/>
        <v>117</v>
      </c>
      <c r="B132" s="40"/>
      <c r="C132" s="40" t="s">
        <v>1151</v>
      </c>
      <c r="D132" s="41" t="s">
        <v>1160</v>
      </c>
      <c r="E132" s="42" t="s">
        <v>992</v>
      </c>
      <c r="F132" s="43">
        <v>55.77</v>
      </c>
      <c r="G132" s="34"/>
      <c r="H132" s="34">
        <f t="shared" si="7"/>
        <v>0</v>
      </c>
    </row>
    <row r="133" spans="1:8" ht="22.5">
      <c r="A133" s="40">
        <f t="shared" si="8"/>
        <v>118</v>
      </c>
      <c r="B133" s="40"/>
      <c r="C133" s="40" t="s">
        <v>1151</v>
      </c>
      <c r="D133" s="41" t="s">
        <v>1161</v>
      </c>
      <c r="E133" s="42" t="s">
        <v>992</v>
      </c>
      <c r="F133" s="43">
        <v>40.49</v>
      </c>
      <c r="G133" s="34"/>
      <c r="H133" s="34">
        <f t="shared" si="7"/>
        <v>0</v>
      </c>
    </row>
    <row r="134" spans="1:8" ht="33.75">
      <c r="A134" s="40">
        <f t="shared" si="8"/>
        <v>119</v>
      </c>
      <c r="B134" s="40"/>
      <c r="C134" s="40" t="s">
        <v>1151</v>
      </c>
      <c r="D134" s="41" t="s">
        <v>1162</v>
      </c>
      <c r="E134" s="42" t="s">
        <v>992</v>
      </c>
      <c r="F134" s="43">
        <v>27.96</v>
      </c>
      <c r="G134" s="34"/>
      <c r="H134" s="34">
        <f t="shared" si="7"/>
        <v>0</v>
      </c>
    </row>
    <row r="135" spans="1:8" ht="12.75">
      <c r="A135" s="40">
        <f t="shared" si="8"/>
        <v>120</v>
      </c>
      <c r="B135" s="40"/>
      <c r="C135" s="40" t="s">
        <v>1124</v>
      </c>
      <c r="D135" s="41" t="s">
        <v>1163</v>
      </c>
      <c r="E135" s="42" t="s">
        <v>1003</v>
      </c>
      <c r="F135" s="43">
        <v>4</v>
      </c>
      <c r="G135" s="34"/>
      <c r="H135" s="34">
        <f t="shared" si="7"/>
        <v>0</v>
      </c>
    </row>
    <row r="136" spans="1:8" ht="78.75">
      <c r="A136" s="40">
        <f t="shared" si="8"/>
        <v>121</v>
      </c>
      <c r="B136" s="40"/>
      <c r="C136" s="40" t="s">
        <v>1062</v>
      </c>
      <c r="D136" s="41" t="s">
        <v>1164</v>
      </c>
      <c r="E136" s="42" t="s">
        <v>992</v>
      </c>
      <c r="F136" s="43">
        <v>79</v>
      </c>
      <c r="G136" s="34"/>
      <c r="H136" s="34">
        <f t="shared" si="7"/>
        <v>0</v>
      </c>
    </row>
    <row r="137" spans="1:8" ht="12.75">
      <c r="A137" s="40">
        <f t="shared" si="8"/>
        <v>122</v>
      </c>
      <c r="B137" s="40"/>
      <c r="C137" s="40" t="s">
        <v>1098</v>
      </c>
      <c r="D137" s="41" t="s">
        <v>1165</v>
      </c>
      <c r="E137" s="42" t="s">
        <v>992</v>
      </c>
      <c r="F137" s="43">
        <v>79</v>
      </c>
      <c r="G137" s="34"/>
      <c r="H137" s="34">
        <f t="shared" si="7"/>
        <v>0</v>
      </c>
    </row>
    <row r="138" spans="1:8" ht="33.75">
      <c r="A138" s="40">
        <f t="shared" si="8"/>
        <v>123</v>
      </c>
      <c r="B138" s="40"/>
      <c r="C138" s="40" t="s">
        <v>1098</v>
      </c>
      <c r="D138" s="41" t="s">
        <v>1166</v>
      </c>
      <c r="E138" s="42" t="s">
        <v>992</v>
      </c>
      <c r="F138" s="43">
        <v>79</v>
      </c>
      <c r="G138" s="34"/>
      <c r="H138" s="34">
        <f t="shared" si="7"/>
        <v>0</v>
      </c>
    </row>
    <row r="139" spans="1:8" ht="33.75">
      <c r="A139" s="40">
        <f t="shared" si="8"/>
        <v>124</v>
      </c>
      <c r="B139" s="40"/>
      <c r="C139" s="40" t="s">
        <v>1098</v>
      </c>
      <c r="D139" s="41" t="s">
        <v>1167</v>
      </c>
      <c r="E139" s="42" t="s">
        <v>992</v>
      </c>
      <c r="F139" s="43">
        <v>79</v>
      </c>
      <c r="G139" s="34"/>
      <c r="H139" s="34">
        <f t="shared" si="7"/>
        <v>0</v>
      </c>
    </row>
    <row r="140" spans="1:8" ht="12.75" customHeight="1">
      <c r="A140" s="127" t="s">
        <v>1168</v>
      </c>
      <c r="B140" s="127"/>
      <c r="C140" s="127"/>
      <c r="D140" s="127"/>
      <c r="E140" s="127"/>
      <c r="F140" s="127"/>
      <c r="G140" s="127"/>
      <c r="H140" s="44">
        <f>SUM(H100:H139)</f>
        <v>0</v>
      </c>
    </row>
    <row r="141" spans="1:8" ht="31.5">
      <c r="A141" s="35"/>
      <c r="B141" s="35" t="s">
        <v>1169</v>
      </c>
      <c r="C141" s="36"/>
      <c r="D141" s="37" t="s">
        <v>1170</v>
      </c>
      <c r="E141" s="35"/>
      <c r="F141" s="38"/>
      <c r="G141" s="39"/>
      <c r="H141" s="39"/>
    </row>
    <row r="142" spans="1:8" ht="56.25">
      <c r="A142" s="40">
        <v>125</v>
      </c>
      <c r="B142" s="40"/>
      <c r="C142" s="40" t="s">
        <v>1060</v>
      </c>
      <c r="D142" s="41" t="s">
        <v>1171</v>
      </c>
      <c r="E142" s="42" t="s">
        <v>992</v>
      </c>
      <c r="F142" s="43">
        <v>34.22</v>
      </c>
      <c r="G142" s="34"/>
      <c r="H142" s="34">
        <f aca="true" t="shared" si="9" ref="H142:H147">F142*G142</f>
        <v>0</v>
      </c>
    </row>
    <row r="143" spans="1:8" ht="56.25">
      <c r="A143" s="40">
        <f>A142+1</f>
        <v>126</v>
      </c>
      <c r="B143" s="40"/>
      <c r="C143" s="40" t="s">
        <v>1060</v>
      </c>
      <c r="D143" s="41" t="s">
        <v>1172</v>
      </c>
      <c r="E143" s="42" t="s">
        <v>992</v>
      </c>
      <c r="F143" s="43">
        <v>2.28</v>
      </c>
      <c r="G143" s="34"/>
      <c r="H143" s="34">
        <f t="shared" si="9"/>
        <v>0</v>
      </c>
    </row>
    <row r="144" spans="1:8" ht="12.75">
      <c r="A144" s="40">
        <f>A143+1</f>
        <v>127</v>
      </c>
      <c r="B144" s="40"/>
      <c r="C144" s="40" t="s">
        <v>1060</v>
      </c>
      <c r="D144" s="41" t="s">
        <v>1173</v>
      </c>
      <c r="E144" s="42" t="s">
        <v>992</v>
      </c>
      <c r="F144" s="43">
        <v>36.5</v>
      </c>
      <c r="G144" s="34"/>
      <c r="H144" s="34">
        <f t="shared" si="9"/>
        <v>0</v>
      </c>
    </row>
    <row r="145" spans="1:8" ht="67.5">
      <c r="A145" s="40">
        <f>A144+1</f>
        <v>128</v>
      </c>
      <c r="B145" s="40"/>
      <c r="C145" s="40" t="s">
        <v>1098</v>
      </c>
      <c r="D145" s="41" t="s">
        <v>1174</v>
      </c>
      <c r="E145" s="42" t="s">
        <v>992</v>
      </c>
      <c r="F145" s="43">
        <v>20.69</v>
      </c>
      <c r="G145" s="34"/>
      <c r="H145" s="34">
        <f t="shared" si="9"/>
        <v>0</v>
      </c>
    </row>
    <row r="146" spans="1:8" ht="22.5">
      <c r="A146" s="40">
        <f>A145+1</f>
        <v>129</v>
      </c>
      <c r="B146" s="40"/>
      <c r="C146" s="40" t="s">
        <v>1062</v>
      </c>
      <c r="D146" s="41" t="s">
        <v>1175</v>
      </c>
      <c r="E146" s="42" t="s">
        <v>992</v>
      </c>
      <c r="F146" s="43">
        <v>20.69</v>
      </c>
      <c r="G146" s="34"/>
      <c r="H146" s="34">
        <f t="shared" si="9"/>
        <v>0</v>
      </c>
    </row>
    <row r="147" spans="1:8" ht="45">
      <c r="A147" s="40">
        <f>A146+1</f>
        <v>130</v>
      </c>
      <c r="B147" s="40"/>
      <c r="C147" s="40" t="s">
        <v>1098</v>
      </c>
      <c r="D147" s="41" t="s">
        <v>1176</v>
      </c>
      <c r="E147" s="42" t="s">
        <v>992</v>
      </c>
      <c r="F147" s="43">
        <v>85.7</v>
      </c>
      <c r="G147" s="34"/>
      <c r="H147" s="34">
        <f t="shared" si="9"/>
        <v>0</v>
      </c>
    </row>
    <row r="148" spans="1:8" ht="12.75" customHeight="1">
      <c r="A148" s="127" t="s">
        <v>1177</v>
      </c>
      <c r="B148" s="127"/>
      <c r="C148" s="127"/>
      <c r="D148" s="127"/>
      <c r="E148" s="127"/>
      <c r="F148" s="127"/>
      <c r="G148" s="127"/>
      <c r="H148" s="44">
        <f>SUM(H142:H147)</f>
        <v>0</v>
      </c>
    </row>
    <row r="149" spans="1:8" ht="21">
      <c r="A149" s="35"/>
      <c r="B149" s="35" t="s">
        <v>1178</v>
      </c>
      <c r="C149" s="36"/>
      <c r="D149" s="37" t="s">
        <v>1179</v>
      </c>
      <c r="E149" s="35"/>
      <c r="F149" s="38"/>
      <c r="G149" s="39"/>
      <c r="H149" s="39"/>
    </row>
    <row r="150" spans="1:8" ht="67.5">
      <c r="A150" s="40">
        <v>131</v>
      </c>
      <c r="B150" s="40"/>
      <c r="C150" s="40" t="s">
        <v>1180</v>
      </c>
      <c r="D150" s="41" t="s">
        <v>1181</v>
      </c>
      <c r="E150" s="42" t="s">
        <v>992</v>
      </c>
      <c r="F150" s="43">
        <v>64.45</v>
      </c>
      <c r="G150" s="34"/>
      <c r="H150" s="34">
        <f aca="true" t="shared" si="10" ref="H150:H193">F150*G150</f>
        <v>0</v>
      </c>
    </row>
    <row r="151" spans="1:8" ht="90">
      <c r="A151" s="40">
        <f aca="true" t="shared" si="11" ref="A151:A193">A150+1</f>
        <v>132</v>
      </c>
      <c r="B151" s="40"/>
      <c r="C151" s="40" t="s">
        <v>1180</v>
      </c>
      <c r="D151" s="41" t="s">
        <v>1182</v>
      </c>
      <c r="E151" s="42" t="s">
        <v>992</v>
      </c>
      <c r="F151" s="43">
        <v>2.4</v>
      </c>
      <c r="G151" s="34"/>
      <c r="H151" s="34">
        <f t="shared" si="10"/>
        <v>0</v>
      </c>
    </row>
    <row r="152" spans="1:8" ht="90">
      <c r="A152" s="40">
        <f t="shared" si="11"/>
        <v>133</v>
      </c>
      <c r="B152" s="40"/>
      <c r="C152" s="40" t="s">
        <v>1180</v>
      </c>
      <c r="D152" s="41" t="s">
        <v>1182</v>
      </c>
      <c r="E152" s="42" t="s">
        <v>992</v>
      </c>
      <c r="F152" s="43">
        <v>2.07</v>
      </c>
      <c r="G152" s="34"/>
      <c r="H152" s="34">
        <f t="shared" si="10"/>
        <v>0</v>
      </c>
    </row>
    <row r="153" spans="1:8" ht="90">
      <c r="A153" s="40">
        <f t="shared" si="11"/>
        <v>134</v>
      </c>
      <c r="B153" s="40"/>
      <c r="C153" s="40" t="s">
        <v>1180</v>
      </c>
      <c r="D153" s="41" t="s">
        <v>288</v>
      </c>
      <c r="E153" s="42" t="s">
        <v>992</v>
      </c>
      <c r="F153" s="43">
        <v>8.9</v>
      </c>
      <c r="G153" s="34"/>
      <c r="H153" s="34">
        <f t="shared" si="10"/>
        <v>0</v>
      </c>
    </row>
    <row r="154" spans="1:8" ht="90">
      <c r="A154" s="40">
        <f t="shared" si="11"/>
        <v>135</v>
      </c>
      <c r="B154" s="40"/>
      <c r="C154" s="40" t="s">
        <v>1180</v>
      </c>
      <c r="D154" s="41" t="s">
        <v>288</v>
      </c>
      <c r="E154" s="42" t="s">
        <v>992</v>
      </c>
      <c r="F154" s="43">
        <v>2.49</v>
      </c>
      <c r="G154" s="34"/>
      <c r="H154" s="34">
        <f t="shared" si="10"/>
        <v>0</v>
      </c>
    </row>
    <row r="155" spans="1:8" ht="22.5">
      <c r="A155" s="40">
        <f t="shared" si="11"/>
        <v>136</v>
      </c>
      <c r="B155" s="40"/>
      <c r="C155" s="40" t="s">
        <v>1180</v>
      </c>
      <c r="D155" s="41" t="s">
        <v>289</v>
      </c>
      <c r="E155" s="42" t="s">
        <v>992</v>
      </c>
      <c r="F155" s="43">
        <v>2.18</v>
      </c>
      <c r="G155" s="34"/>
      <c r="H155" s="34">
        <f t="shared" si="10"/>
        <v>0</v>
      </c>
    </row>
    <row r="156" spans="1:8" ht="22.5">
      <c r="A156" s="40">
        <f t="shared" si="11"/>
        <v>137</v>
      </c>
      <c r="B156" s="40"/>
      <c r="C156" s="40" t="s">
        <v>1180</v>
      </c>
      <c r="D156" s="41" t="s">
        <v>290</v>
      </c>
      <c r="E156" s="42" t="s">
        <v>992</v>
      </c>
      <c r="F156" s="43">
        <v>0.61</v>
      </c>
      <c r="G156" s="34"/>
      <c r="H156" s="34">
        <f t="shared" si="10"/>
        <v>0</v>
      </c>
    </row>
    <row r="157" spans="1:8" ht="90">
      <c r="A157" s="40">
        <f t="shared" si="11"/>
        <v>138</v>
      </c>
      <c r="B157" s="40"/>
      <c r="C157" s="40" t="s">
        <v>1180</v>
      </c>
      <c r="D157" s="41" t="s">
        <v>291</v>
      </c>
      <c r="E157" s="42" t="s">
        <v>992</v>
      </c>
      <c r="F157" s="43">
        <v>4.2</v>
      </c>
      <c r="G157" s="34"/>
      <c r="H157" s="34">
        <f t="shared" si="10"/>
        <v>0</v>
      </c>
    </row>
    <row r="158" spans="1:8" ht="56.25">
      <c r="A158" s="40">
        <f t="shared" si="11"/>
        <v>139</v>
      </c>
      <c r="B158" s="40"/>
      <c r="C158" s="40" t="s">
        <v>1180</v>
      </c>
      <c r="D158" s="41" t="s">
        <v>292</v>
      </c>
      <c r="E158" s="42" t="s">
        <v>1054</v>
      </c>
      <c r="F158" s="43">
        <v>0.08</v>
      </c>
      <c r="G158" s="34"/>
      <c r="H158" s="34">
        <f t="shared" si="10"/>
        <v>0</v>
      </c>
    </row>
    <row r="159" spans="1:8" ht="22.5">
      <c r="A159" s="40">
        <f t="shared" si="11"/>
        <v>140</v>
      </c>
      <c r="B159" s="40"/>
      <c r="C159" s="40" t="s">
        <v>1180</v>
      </c>
      <c r="D159" s="41" t="s">
        <v>293</v>
      </c>
      <c r="E159" s="42" t="s">
        <v>1054</v>
      </c>
      <c r="F159" s="43">
        <v>0.08</v>
      </c>
      <c r="G159" s="34"/>
      <c r="H159" s="34">
        <f t="shared" si="10"/>
        <v>0</v>
      </c>
    </row>
    <row r="160" spans="1:8" ht="22.5">
      <c r="A160" s="40">
        <f t="shared" si="11"/>
        <v>141</v>
      </c>
      <c r="B160" s="40"/>
      <c r="C160" s="40" t="s">
        <v>1180</v>
      </c>
      <c r="D160" s="41" t="s">
        <v>294</v>
      </c>
      <c r="E160" s="42" t="s">
        <v>1054</v>
      </c>
      <c r="F160" s="43">
        <v>0.08</v>
      </c>
      <c r="G160" s="34"/>
      <c r="H160" s="34">
        <f t="shared" si="10"/>
        <v>0</v>
      </c>
    </row>
    <row r="161" spans="1:8" ht="33.75">
      <c r="A161" s="40">
        <f t="shared" si="11"/>
        <v>142</v>
      </c>
      <c r="B161" s="40"/>
      <c r="C161" s="40" t="s">
        <v>1180</v>
      </c>
      <c r="D161" s="41" t="s">
        <v>295</v>
      </c>
      <c r="E161" s="42" t="s">
        <v>987</v>
      </c>
      <c r="F161" s="43">
        <v>119.7</v>
      </c>
      <c r="G161" s="34"/>
      <c r="H161" s="34">
        <f t="shared" si="10"/>
        <v>0</v>
      </c>
    </row>
    <row r="162" spans="1:8" ht="45">
      <c r="A162" s="40">
        <f t="shared" si="11"/>
        <v>143</v>
      </c>
      <c r="B162" s="40"/>
      <c r="C162" s="40" t="s">
        <v>1180</v>
      </c>
      <c r="D162" s="41" t="s">
        <v>296</v>
      </c>
      <c r="E162" s="42" t="s">
        <v>992</v>
      </c>
      <c r="F162" s="43">
        <v>15.53</v>
      </c>
      <c r="G162" s="34"/>
      <c r="H162" s="34">
        <f t="shared" si="10"/>
        <v>0</v>
      </c>
    </row>
    <row r="163" spans="1:8" ht="33.75">
      <c r="A163" s="40">
        <f t="shared" si="11"/>
        <v>144</v>
      </c>
      <c r="B163" s="40"/>
      <c r="C163" s="40" t="s">
        <v>1180</v>
      </c>
      <c r="D163" s="41" t="s">
        <v>297</v>
      </c>
      <c r="E163" s="42" t="s">
        <v>992</v>
      </c>
      <c r="F163" s="43">
        <v>21.41</v>
      </c>
      <c r="G163" s="34"/>
      <c r="H163" s="34">
        <f t="shared" si="10"/>
        <v>0</v>
      </c>
    </row>
    <row r="164" spans="1:8" ht="33.75">
      <c r="A164" s="40">
        <f t="shared" si="11"/>
        <v>145</v>
      </c>
      <c r="B164" s="40"/>
      <c r="C164" s="40" t="s">
        <v>1180</v>
      </c>
      <c r="D164" s="41" t="s">
        <v>298</v>
      </c>
      <c r="E164" s="42" t="s">
        <v>992</v>
      </c>
      <c r="F164" s="43">
        <v>15.57</v>
      </c>
      <c r="G164" s="34"/>
      <c r="H164" s="34">
        <f t="shared" si="10"/>
        <v>0</v>
      </c>
    </row>
    <row r="165" spans="1:8" ht="22.5">
      <c r="A165" s="40">
        <f t="shared" si="11"/>
        <v>146</v>
      </c>
      <c r="B165" s="40"/>
      <c r="C165" s="40" t="s">
        <v>1180</v>
      </c>
      <c r="D165" s="41" t="s">
        <v>299</v>
      </c>
      <c r="E165" s="42" t="s">
        <v>987</v>
      </c>
      <c r="F165" s="43">
        <v>41.27</v>
      </c>
      <c r="G165" s="34"/>
      <c r="H165" s="34">
        <f t="shared" si="10"/>
        <v>0</v>
      </c>
    </row>
    <row r="166" spans="1:8" ht="33.75">
      <c r="A166" s="40">
        <f t="shared" si="11"/>
        <v>147</v>
      </c>
      <c r="B166" s="40"/>
      <c r="C166" s="40" t="s">
        <v>1180</v>
      </c>
      <c r="D166" s="41" t="s">
        <v>300</v>
      </c>
      <c r="E166" s="42" t="s">
        <v>992</v>
      </c>
      <c r="F166" s="43">
        <v>7.4</v>
      </c>
      <c r="G166" s="34"/>
      <c r="H166" s="34">
        <f t="shared" si="10"/>
        <v>0</v>
      </c>
    </row>
    <row r="167" spans="1:8" ht="22.5">
      <c r="A167" s="40">
        <f t="shared" si="11"/>
        <v>148</v>
      </c>
      <c r="B167" s="40"/>
      <c r="C167" s="40" t="s">
        <v>1180</v>
      </c>
      <c r="D167" s="41" t="s">
        <v>301</v>
      </c>
      <c r="E167" s="42" t="s">
        <v>987</v>
      </c>
      <c r="F167" s="43">
        <v>16.08</v>
      </c>
      <c r="G167" s="34"/>
      <c r="H167" s="34">
        <f t="shared" si="10"/>
        <v>0</v>
      </c>
    </row>
    <row r="168" spans="1:8" ht="12.75">
      <c r="A168" s="40">
        <f t="shared" si="11"/>
        <v>149</v>
      </c>
      <c r="B168" s="40"/>
      <c r="C168" s="40" t="s">
        <v>1180</v>
      </c>
      <c r="D168" s="41" t="s">
        <v>302</v>
      </c>
      <c r="E168" s="42" t="s">
        <v>987</v>
      </c>
      <c r="F168" s="43">
        <v>16.08</v>
      </c>
      <c r="G168" s="34"/>
      <c r="H168" s="34">
        <f t="shared" si="10"/>
        <v>0</v>
      </c>
    </row>
    <row r="169" spans="1:8" ht="45">
      <c r="A169" s="40">
        <f t="shared" si="11"/>
        <v>150</v>
      </c>
      <c r="B169" s="40"/>
      <c r="C169" s="40" t="s">
        <v>1180</v>
      </c>
      <c r="D169" s="41" t="s">
        <v>303</v>
      </c>
      <c r="E169" s="42" t="s">
        <v>992</v>
      </c>
      <c r="F169" s="43">
        <v>3.6</v>
      </c>
      <c r="G169" s="34"/>
      <c r="H169" s="34">
        <f t="shared" si="10"/>
        <v>0</v>
      </c>
    </row>
    <row r="170" spans="1:8" ht="22.5">
      <c r="A170" s="40">
        <f t="shared" si="11"/>
        <v>151</v>
      </c>
      <c r="B170" s="40"/>
      <c r="C170" s="40" t="s">
        <v>1180</v>
      </c>
      <c r="D170" s="41" t="s">
        <v>301</v>
      </c>
      <c r="E170" s="42" t="s">
        <v>987</v>
      </c>
      <c r="F170" s="43">
        <v>10.2</v>
      </c>
      <c r="G170" s="34"/>
      <c r="H170" s="34">
        <f t="shared" si="10"/>
        <v>0</v>
      </c>
    </row>
    <row r="171" spans="1:8" ht="45">
      <c r="A171" s="40">
        <f t="shared" si="11"/>
        <v>152</v>
      </c>
      <c r="B171" s="40"/>
      <c r="C171" s="40" t="s">
        <v>1180</v>
      </c>
      <c r="D171" s="41" t="s">
        <v>304</v>
      </c>
      <c r="E171" s="42" t="s">
        <v>992</v>
      </c>
      <c r="F171" s="43">
        <v>8.4</v>
      </c>
      <c r="G171" s="34"/>
      <c r="H171" s="34">
        <f t="shared" si="10"/>
        <v>0</v>
      </c>
    </row>
    <row r="172" spans="1:8" ht="33.75">
      <c r="A172" s="40">
        <f t="shared" si="11"/>
        <v>153</v>
      </c>
      <c r="B172" s="40"/>
      <c r="C172" s="40" t="s">
        <v>1180</v>
      </c>
      <c r="D172" s="41" t="s">
        <v>305</v>
      </c>
      <c r="E172" s="42" t="s">
        <v>992</v>
      </c>
      <c r="F172" s="43">
        <v>5.16</v>
      </c>
      <c r="G172" s="34"/>
      <c r="H172" s="34">
        <f t="shared" si="10"/>
        <v>0</v>
      </c>
    </row>
    <row r="173" spans="1:8" ht="33.75">
      <c r="A173" s="40">
        <f t="shared" si="11"/>
        <v>154</v>
      </c>
      <c r="B173" s="40"/>
      <c r="C173" s="40" t="s">
        <v>1180</v>
      </c>
      <c r="D173" s="41" t="s">
        <v>306</v>
      </c>
      <c r="E173" s="42" t="s">
        <v>992</v>
      </c>
      <c r="F173" s="43">
        <v>5.75</v>
      </c>
      <c r="G173" s="34"/>
      <c r="H173" s="34">
        <f t="shared" si="10"/>
        <v>0</v>
      </c>
    </row>
    <row r="174" spans="1:8" ht="22.5">
      <c r="A174" s="40">
        <f t="shared" si="11"/>
        <v>155</v>
      </c>
      <c r="B174" s="40"/>
      <c r="C174" s="40" t="s">
        <v>1180</v>
      </c>
      <c r="D174" s="41" t="s">
        <v>301</v>
      </c>
      <c r="E174" s="42" t="s">
        <v>987</v>
      </c>
      <c r="F174" s="43">
        <v>21.45</v>
      </c>
      <c r="G174" s="34"/>
      <c r="H174" s="34">
        <f t="shared" si="10"/>
        <v>0</v>
      </c>
    </row>
    <row r="175" spans="1:8" ht="22.5">
      <c r="A175" s="40">
        <f t="shared" si="11"/>
        <v>156</v>
      </c>
      <c r="B175" s="40"/>
      <c r="C175" s="40" t="s">
        <v>1180</v>
      </c>
      <c r="D175" s="41" t="s">
        <v>307</v>
      </c>
      <c r="E175" s="42" t="s">
        <v>992</v>
      </c>
      <c r="F175" s="43">
        <v>5.08</v>
      </c>
      <c r="G175" s="34"/>
      <c r="H175" s="34">
        <f t="shared" si="10"/>
        <v>0</v>
      </c>
    </row>
    <row r="176" spans="1:8" ht="22.5">
      <c r="A176" s="40">
        <f t="shared" si="11"/>
        <v>157</v>
      </c>
      <c r="B176" s="40"/>
      <c r="C176" s="40" t="s">
        <v>1180</v>
      </c>
      <c r="D176" s="41" t="s">
        <v>301</v>
      </c>
      <c r="E176" s="42" t="s">
        <v>987</v>
      </c>
      <c r="F176" s="43">
        <v>15.1</v>
      </c>
      <c r="G176" s="34"/>
      <c r="H176" s="34">
        <f t="shared" si="10"/>
        <v>0</v>
      </c>
    </row>
    <row r="177" spans="1:8" ht="22.5">
      <c r="A177" s="40">
        <f t="shared" si="11"/>
        <v>158</v>
      </c>
      <c r="B177" s="40"/>
      <c r="C177" s="40" t="s">
        <v>1180</v>
      </c>
      <c r="D177" s="41" t="s">
        <v>308</v>
      </c>
      <c r="E177" s="42" t="s">
        <v>992</v>
      </c>
      <c r="F177" s="43">
        <v>1.8</v>
      </c>
      <c r="G177" s="34"/>
      <c r="H177" s="34">
        <f t="shared" si="10"/>
        <v>0</v>
      </c>
    </row>
    <row r="178" spans="1:8" ht="22.5">
      <c r="A178" s="40">
        <f t="shared" si="11"/>
        <v>159</v>
      </c>
      <c r="B178" s="40"/>
      <c r="C178" s="40" t="s">
        <v>1180</v>
      </c>
      <c r="D178" s="41" t="s">
        <v>301</v>
      </c>
      <c r="E178" s="42" t="s">
        <v>987</v>
      </c>
      <c r="F178" s="43">
        <v>5.1</v>
      </c>
      <c r="G178" s="34"/>
      <c r="H178" s="34">
        <f t="shared" si="10"/>
        <v>0</v>
      </c>
    </row>
    <row r="179" spans="1:8" ht="67.5">
      <c r="A179" s="40">
        <f t="shared" si="11"/>
        <v>160</v>
      </c>
      <c r="B179" s="40"/>
      <c r="C179" s="40" t="s">
        <v>1180</v>
      </c>
      <c r="D179" s="41" t="s">
        <v>309</v>
      </c>
      <c r="E179" s="42" t="s">
        <v>992</v>
      </c>
      <c r="F179" s="43">
        <v>4.54</v>
      </c>
      <c r="G179" s="34"/>
      <c r="H179" s="34">
        <f t="shared" si="10"/>
        <v>0</v>
      </c>
    </row>
    <row r="180" spans="1:8" ht="56.25">
      <c r="A180" s="40">
        <f t="shared" si="11"/>
        <v>161</v>
      </c>
      <c r="B180" s="40"/>
      <c r="C180" s="40" t="s">
        <v>1180</v>
      </c>
      <c r="D180" s="41" t="s">
        <v>310</v>
      </c>
      <c r="E180" s="42" t="s">
        <v>992</v>
      </c>
      <c r="F180" s="43">
        <v>5.03</v>
      </c>
      <c r="G180" s="34"/>
      <c r="H180" s="34">
        <f t="shared" si="10"/>
        <v>0</v>
      </c>
    </row>
    <row r="181" spans="1:8" ht="22.5">
      <c r="A181" s="40">
        <f t="shared" si="11"/>
        <v>162</v>
      </c>
      <c r="B181" s="40"/>
      <c r="C181" s="40" t="s">
        <v>1180</v>
      </c>
      <c r="D181" s="41" t="s">
        <v>311</v>
      </c>
      <c r="E181" s="42" t="s">
        <v>987</v>
      </c>
      <c r="F181" s="43">
        <v>20.2</v>
      </c>
      <c r="G181" s="34"/>
      <c r="H181" s="34">
        <f t="shared" si="10"/>
        <v>0</v>
      </c>
    </row>
    <row r="182" spans="1:8" ht="45">
      <c r="A182" s="40">
        <f t="shared" si="11"/>
        <v>163</v>
      </c>
      <c r="B182" s="40"/>
      <c r="C182" s="40" t="s">
        <v>1180</v>
      </c>
      <c r="D182" s="41" t="s">
        <v>312</v>
      </c>
      <c r="E182" s="42" t="s">
        <v>992</v>
      </c>
      <c r="F182" s="43">
        <v>2.63</v>
      </c>
      <c r="G182" s="34"/>
      <c r="H182" s="34">
        <f t="shared" si="10"/>
        <v>0</v>
      </c>
    </row>
    <row r="183" spans="1:8" ht="33.75">
      <c r="A183" s="40">
        <f t="shared" si="11"/>
        <v>164</v>
      </c>
      <c r="B183" s="40"/>
      <c r="C183" s="40" t="s">
        <v>1180</v>
      </c>
      <c r="D183" s="41" t="s">
        <v>313</v>
      </c>
      <c r="E183" s="42" t="s">
        <v>992</v>
      </c>
      <c r="F183" s="43">
        <v>2</v>
      </c>
      <c r="G183" s="34"/>
      <c r="H183" s="34">
        <f t="shared" si="10"/>
        <v>0</v>
      </c>
    </row>
    <row r="184" spans="1:8" ht="22.5">
      <c r="A184" s="40">
        <f t="shared" si="11"/>
        <v>165</v>
      </c>
      <c r="B184" s="40"/>
      <c r="C184" s="40" t="s">
        <v>1180</v>
      </c>
      <c r="D184" s="41" t="s">
        <v>314</v>
      </c>
      <c r="E184" s="42" t="s">
        <v>987</v>
      </c>
      <c r="F184" s="43">
        <v>5.2</v>
      </c>
      <c r="G184" s="34"/>
      <c r="H184" s="34">
        <f t="shared" si="10"/>
        <v>0</v>
      </c>
    </row>
    <row r="185" spans="1:8" ht="67.5">
      <c r="A185" s="40">
        <f t="shared" si="11"/>
        <v>166</v>
      </c>
      <c r="B185" s="40"/>
      <c r="C185" s="40" t="s">
        <v>1180</v>
      </c>
      <c r="D185" s="41" t="s">
        <v>315</v>
      </c>
      <c r="E185" s="42" t="s">
        <v>992</v>
      </c>
      <c r="F185" s="43">
        <v>8.22</v>
      </c>
      <c r="G185" s="34"/>
      <c r="H185" s="34">
        <f t="shared" si="10"/>
        <v>0</v>
      </c>
    </row>
    <row r="186" spans="1:8" ht="56.25">
      <c r="A186" s="40">
        <f t="shared" si="11"/>
        <v>167</v>
      </c>
      <c r="B186" s="40"/>
      <c r="C186" s="40" t="s">
        <v>1180</v>
      </c>
      <c r="D186" s="41" t="s">
        <v>316</v>
      </c>
      <c r="E186" s="42" t="s">
        <v>992</v>
      </c>
      <c r="F186" s="43">
        <v>8.22</v>
      </c>
      <c r="G186" s="34"/>
      <c r="H186" s="34">
        <f t="shared" si="10"/>
        <v>0</v>
      </c>
    </row>
    <row r="187" spans="1:8" ht="45">
      <c r="A187" s="40">
        <f t="shared" si="11"/>
        <v>168</v>
      </c>
      <c r="B187" s="40"/>
      <c r="C187" s="40" t="s">
        <v>1180</v>
      </c>
      <c r="D187" s="41" t="s">
        <v>317</v>
      </c>
      <c r="E187" s="42" t="s">
        <v>992</v>
      </c>
      <c r="F187" s="43">
        <v>2.05</v>
      </c>
      <c r="G187" s="34"/>
      <c r="H187" s="34">
        <f t="shared" si="10"/>
        <v>0</v>
      </c>
    </row>
    <row r="188" spans="1:8" ht="22.5">
      <c r="A188" s="40">
        <f t="shared" si="11"/>
        <v>169</v>
      </c>
      <c r="B188" s="40"/>
      <c r="C188" s="40" t="s">
        <v>1180</v>
      </c>
      <c r="D188" s="41" t="s">
        <v>318</v>
      </c>
      <c r="E188" s="42" t="s">
        <v>987</v>
      </c>
      <c r="F188" s="43">
        <v>62.38</v>
      </c>
      <c r="G188" s="34"/>
      <c r="H188" s="34">
        <f t="shared" si="10"/>
        <v>0</v>
      </c>
    </row>
    <row r="189" spans="1:8" ht="56.25">
      <c r="A189" s="40">
        <f t="shared" si="11"/>
        <v>170</v>
      </c>
      <c r="B189" s="40"/>
      <c r="C189" s="40" t="s">
        <v>1180</v>
      </c>
      <c r="D189" s="41" t="s">
        <v>319</v>
      </c>
      <c r="E189" s="42" t="s">
        <v>1091</v>
      </c>
      <c r="F189" s="43">
        <v>8.92</v>
      </c>
      <c r="G189" s="34"/>
      <c r="H189" s="34">
        <f t="shared" si="10"/>
        <v>0</v>
      </c>
    </row>
    <row r="190" spans="1:8" ht="78.75">
      <c r="A190" s="40">
        <f t="shared" si="11"/>
        <v>171</v>
      </c>
      <c r="B190" s="40"/>
      <c r="C190" s="40" t="s">
        <v>1180</v>
      </c>
      <c r="D190" s="41" t="s">
        <v>320</v>
      </c>
      <c r="E190" s="42" t="s">
        <v>992</v>
      </c>
      <c r="F190" s="43">
        <v>1.8</v>
      </c>
      <c r="G190" s="34"/>
      <c r="H190" s="34">
        <f t="shared" si="10"/>
        <v>0</v>
      </c>
    </row>
    <row r="191" spans="1:8" ht="56.25">
      <c r="A191" s="40">
        <f t="shared" si="11"/>
        <v>172</v>
      </c>
      <c r="B191" s="40"/>
      <c r="C191" s="40" t="s">
        <v>1180</v>
      </c>
      <c r="D191" s="41" t="s">
        <v>321</v>
      </c>
      <c r="E191" s="42" t="s">
        <v>1091</v>
      </c>
      <c r="F191" s="43">
        <v>12.39</v>
      </c>
      <c r="G191" s="34"/>
      <c r="H191" s="34">
        <f t="shared" si="10"/>
        <v>0</v>
      </c>
    </row>
    <row r="192" spans="1:8" ht="56.25">
      <c r="A192" s="40">
        <f t="shared" si="11"/>
        <v>173</v>
      </c>
      <c r="B192" s="40"/>
      <c r="C192" s="40" t="s">
        <v>1180</v>
      </c>
      <c r="D192" s="41" t="s">
        <v>695</v>
      </c>
      <c r="E192" s="42" t="s">
        <v>1091</v>
      </c>
      <c r="F192" s="43">
        <v>9.04</v>
      </c>
      <c r="G192" s="34"/>
      <c r="H192" s="34">
        <f t="shared" si="10"/>
        <v>0</v>
      </c>
    </row>
    <row r="193" spans="1:8" ht="56.25">
      <c r="A193" s="40">
        <f t="shared" si="11"/>
        <v>174</v>
      </c>
      <c r="B193" s="40"/>
      <c r="C193" s="40" t="s">
        <v>1180</v>
      </c>
      <c r="D193" s="41" t="s">
        <v>696</v>
      </c>
      <c r="E193" s="42" t="s">
        <v>992</v>
      </c>
      <c r="F193" s="43">
        <v>12.52</v>
      </c>
      <c r="G193" s="34"/>
      <c r="H193" s="34">
        <f t="shared" si="10"/>
        <v>0</v>
      </c>
    </row>
    <row r="194" spans="1:8" ht="12.75" customHeight="1">
      <c r="A194" s="127" t="s">
        <v>697</v>
      </c>
      <c r="B194" s="127"/>
      <c r="C194" s="127"/>
      <c r="D194" s="127"/>
      <c r="E194" s="127"/>
      <c r="F194" s="127"/>
      <c r="G194" s="127"/>
      <c r="H194" s="44">
        <f>SUM(H150:H193)</f>
        <v>0</v>
      </c>
    </row>
    <row r="195" spans="1:8" ht="42">
      <c r="A195" s="35"/>
      <c r="B195" s="35" t="s">
        <v>698</v>
      </c>
      <c r="C195" s="36"/>
      <c r="D195" s="37" t="s">
        <v>699</v>
      </c>
      <c r="E195" s="35"/>
      <c r="F195" s="38"/>
      <c r="G195" s="39"/>
      <c r="H195" s="39"/>
    </row>
    <row r="196" spans="1:8" ht="33.75">
      <c r="A196" s="40">
        <v>175</v>
      </c>
      <c r="B196" s="40"/>
      <c r="C196" s="40" t="s">
        <v>700</v>
      </c>
      <c r="D196" s="41" t="s">
        <v>701</v>
      </c>
      <c r="E196" s="42" t="s">
        <v>992</v>
      </c>
      <c r="F196" s="43">
        <v>644.78</v>
      </c>
      <c r="G196" s="34"/>
      <c r="H196" s="34">
        <f aca="true" t="shared" si="12" ref="H196:H215">F196*G196</f>
        <v>0</v>
      </c>
    </row>
    <row r="197" spans="1:8" ht="22.5">
      <c r="A197" s="40" t="s">
        <v>702</v>
      </c>
      <c r="B197" s="40"/>
      <c r="C197" s="40" t="s">
        <v>700</v>
      </c>
      <c r="D197" s="41" t="s">
        <v>703</v>
      </c>
      <c r="E197" s="42" t="s">
        <v>992</v>
      </c>
      <c r="F197" s="43">
        <v>644.78</v>
      </c>
      <c r="G197" s="34"/>
      <c r="H197" s="34">
        <f t="shared" si="12"/>
        <v>0</v>
      </c>
    </row>
    <row r="198" spans="1:8" ht="22.5">
      <c r="A198" s="40" t="s">
        <v>704</v>
      </c>
      <c r="B198" s="40"/>
      <c r="C198" s="40" t="s">
        <v>700</v>
      </c>
      <c r="D198" s="41" t="s">
        <v>705</v>
      </c>
      <c r="E198" s="42" t="s">
        <v>992</v>
      </c>
      <c r="F198" s="43">
        <v>205.88</v>
      </c>
      <c r="G198" s="34"/>
      <c r="H198" s="34">
        <f t="shared" si="12"/>
        <v>0</v>
      </c>
    </row>
    <row r="199" spans="1:8" ht="33.75">
      <c r="A199" s="40" t="s">
        <v>706</v>
      </c>
      <c r="B199" s="40"/>
      <c r="C199" s="40" t="s">
        <v>700</v>
      </c>
      <c r="D199" s="41" t="s">
        <v>707</v>
      </c>
      <c r="E199" s="42" t="s">
        <v>992</v>
      </c>
      <c r="F199" s="43">
        <v>644.78</v>
      </c>
      <c r="G199" s="34"/>
      <c r="H199" s="34">
        <f t="shared" si="12"/>
        <v>0</v>
      </c>
    </row>
    <row r="200" spans="1:8" ht="56.25">
      <c r="A200" s="40" t="s">
        <v>708</v>
      </c>
      <c r="B200" s="40"/>
      <c r="C200" s="40" t="s">
        <v>700</v>
      </c>
      <c r="D200" s="41" t="s">
        <v>709</v>
      </c>
      <c r="E200" s="42" t="s">
        <v>992</v>
      </c>
      <c r="F200" s="43">
        <v>349.33</v>
      </c>
      <c r="G200" s="34"/>
      <c r="H200" s="34">
        <f t="shared" si="12"/>
        <v>0</v>
      </c>
    </row>
    <row r="201" spans="1:8" ht="67.5">
      <c r="A201" s="40" t="s">
        <v>710</v>
      </c>
      <c r="B201" s="40"/>
      <c r="C201" s="40" t="s">
        <v>700</v>
      </c>
      <c r="D201" s="41" t="s">
        <v>711</v>
      </c>
      <c r="E201" s="42" t="s">
        <v>992</v>
      </c>
      <c r="F201" s="43">
        <v>308.82</v>
      </c>
      <c r="G201" s="34"/>
      <c r="H201" s="34">
        <f t="shared" si="12"/>
        <v>0</v>
      </c>
    </row>
    <row r="202" spans="1:8" ht="33.75">
      <c r="A202" s="40" t="s">
        <v>712</v>
      </c>
      <c r="B202" s="40"/>
      <c r="C202" s="40" t="s">
        <v>700</v>
      </c>
      <c r="D202" s="41" t="s">
        <v>713</v>
      </c>
      <c r="E202" s="42" t="s">
        <v>992</v>
      </c>
      <c r="F202" s="43">
        <v>641.6</v>
      </c>
      <c r="G202" s="34"/>
      <c r="H202" s="34">
        <f t="shared" si="12"/>
        <v>0</v>
      </c>
    </row>
    <row r="203" spans="1:8" ht="56.25">
      <c r="A203" s="40" t="s">
        <v>714</v>
      </c>
      <c r="B203" s="40"/>
      <c r="C203" s="40" t="s">
        <v>700</v>
      </c>
      <c r="D203" s="41" t="s">
        <v>715</v>
      </c>
      <c r="E203" s="42" t="s">
        <v>992</v>
      </c>
      <c r="F203" s="43">
        <v>641.6</v>
      </c>
      <c r="G203" s="34"/>
      <c r="H203" s="34">
        <f t="shared" si="12"/>
        <v>0</v>
      </c>
    </row>
    <row r="204" spans="1:8" ht="22.5">
      <c r="A204" s="40" t="s">
        <v>716</v>
      </c>
      <c r="B204" s="40"/>
      <c r="C204" s="40" t="s">
        <v>700</v>
      </c>
      <c r="D204" s="41" t="s">
        <v>717</v>
      </c>
      <c r="E204" s="42" t="s">
        <v>992</v>
      </c>
      <c r="F204" s="43">
        <v>3.18</v>
      </c>
      <c r="G204" s="34"/>
      <c r="H204" s="34">
        <f t="shared" si="12"/>
        <v>0</v>
      </c>
    </row>
    <row r="205" spans="1:8" ht="33.75">
      <c r="A205" s="40" t="s">
        <v>718</v>
      </c>
      <c r="B205" s="40"/>
      <c r="C205" s="40" t="s">
        <v>700</v>
      </c>
      <c r="D205" s="41" t="s">
        <v>719</v>
      </c>
      <c r="E205" s="42" t="s">
        <v>992</v>
      </c>
      <c r="F205" s="43">
        <v>205.88</v>
      </c>
      <c r="G205" s="34"/>
      <c r="H205" s="34">
        <f t="shared" si="12"/>
        <v>0</v>
      </c>
    </row>
    <row r="206" spans="1:8" ht="33.75">
      <c r="A206" s="40" t="s">
        <v>720</v>
      </c>
      <c r="B206" s="40"/>
      <c r="C206" s="40" t="s">
        <v>700</v>
      </c>
      <c r="D206" s="41" t="s">
        <v>721</v>
      </c>
      <c r="E206" s="42" t="s">
        <v>992</v>
      </c>
      <c r="F206" s="43">
        <v>177.09</v>
      </c>
      <c r="G206" s="34"/>
      <c r="H206" s="34">
        <f t="shared" si="12"/>
        <v>0</v>
      </c>
    </row>
    <row r="207" spans="1:8" ht="22.5">
      <c r="A207" s="40" t="s">
        <v>722</v>
      </c>
      <c r="B207" s="40"/>
      <c r="C207" s="40" t="s">
        <v>700</v>
      </c>
      <c r="D207" s="41" t="s">
        <v>723</v>
      </c>
      <c r="E207" s="42" t="s">
        <v>992</v>
      </c>
      <c r="F207" s="43">
        <v>7.67</v>
      </c>
      <c r="G207" s="34"/>
      <c r="H207" s="34">
        <f t="shared" si="12"/>
        <v>0</v>
      </c>
    </row>
    <row r="208" spans="1:8" ht="33.75">
      <c r="A208" s="40" t="s">
        <v>724</v>
      </c>
      <c r="B208" s="40"/>
      <c r="C208" s="40" t="s">
        <v>700</v>
      </c>
      <c r="D208" s="41" t="s">
        <v>725</v>
      </c>
      <c r="E208" s="42" t="s">
        <v>992</v>
      </c>
      <c r="F208" s="43">
        <v>16.42</v>
      </c>
      <c r="G208" s="34"/>
      <c r="H208" s="34">
        <f t="shared" si="12"/>
        <v>0</v>
      </c>
    </row>
    <row r="209" spans="1:8" ht="22.5">
      <c r="A209" s="40" t="s">
        <v>726</v>
      </c>
      <c r="B209" s="40"/>
      <c r="C209" s="40" t="s">
        <v>700</v>
      </c>
      <c r="D209" s="41" t="s">
        <v>727</v>
      </c>
      <c r="E209" s="42" t="s">
        <v>992</v>
      </c>
      <c r="F209" s="43">
        <v>329.56</v>
      </c>
      <c r="G209" s="34"/>
      <c r="H209" s="34">
        <f t="shared" si="12"/>
        <v>0</v>
      </c>
    </row>
    <row r="210" spans="1:8" ht="33.75">
      <c r="A210" s="40" t="s">
        <v>728</v>
      </c>
      <c r="B210" s="40"/>
      <c r="C210" s="40" t="s">
        <v>700</v>
      </c>
      <c r="D210" s="41" t="s">
        <v>729</v>
      </c>
      <c r="E210" s="42" t="s">
        <v>992</v>
      </c>
      <c r="F210" s="43">
        <v>127.08</v>
      </c>
      <c r="G210" s="34"/>
      <c r="H210" s="34">
        <f t="shared" si="12"/>
        <v>0</v>
      </c>
    </row>
    <row r="211" spans="1:8" ht="22.5">
      <c r="A211" s="40" t="s">
        <v>730</v>
      </c>
      <c r="B211" s="40"/>
      <c r="C211" s="40" t="s">
        <v>700</v>
      </c>
      <c r="D211" s="41" t="s">
        <v>731</v>
      </c>
      <c r="E211" s="42" t="s">
        <v>992</v>
      </c>
      <c r="F211" s="43">
        <v>340.93</v>
      </c>
      <c r="G211" s="34"/>
      <c r="H211" s="34">
        <f t="shared" si="12"/>
        <v>0</v>
      </c>
    </row>
    <row r="212" spans="1:8" ht="22.5">
      <c r="A212" s="40" t="s">
        <v>732</v>
      </c>
      <c r="B212" s="40"/>
      <c r="C212" s="40" t="s">
        <v>733</v>
      </c>
      <c r="D212" s="41" t="s">
        <v>734</v>
      </c>
      <c r="E212" s="42" t="s">
        <v>992</v>
      </c>
      <c r="F212" s="43">
        <v>80.68</v>
      </c>
      <c r="G212" s="34"/>
      <c r="H212" s="34">
        <f t="shared" si="12"/>
        <v>0</v>
      </c>
    </row>
    <row r="213" spans="1:8" ht="45">
      <c r="A213" s="40" t="s">
        <v>735</v>
      </c>
      <c r="B213" s="40"/>
      <c r="C213" s="40" t="s">
        <v>1098</v>
      </c>
      <c r="D213" s="41" t="s">
        <v>736</v>
      </c>
      <c r="E213" s="42" t="s">
        <v>992</v>
      </c>
      <c r="F213" s="43">
        <v>23.32</v>
      </c>
      <c r="G213" s="34"/>
      <c r="H213" s="34">
        <f t="shared" si="12"/>
        <v>0</v>
      </c>
    </row>
    <row r="214" spans="1:8" ht="45">
      <c r="A214" s="40" t="s">
        <v>737</v>
      </c>
      <c r="B214" s="40"/>
      <c r="C214" s="40" t="s">
        <v>1098</v>
      </c>
      <c r="D214" s="41" t="s">
        <v>738</v>
      </c>
      <c r="E214" s="42" t="s">
        <v>992</v>
      </c>
      <c r="F214" s="43">
        <v>23.32</v>
      </c>
      <c r="G214" s="34"/>
      <c r="H214" s="34">
        <f t="shared" si="12"/>
        <v>0</v>
      </c>
    </row>
    <row r="215" spans="1:8" ht="45">
      <c r="A215" s="40" t="s">
        <v>739</v>
      </c>
      <c r="B215" s="40"/>
      <c r="C215" s="40" t="s">
        <v>740</v>
      </c>
      <c r="D215" s="41" t="s">
        <v>741</v>
      </c>
      <c r="E215" s="42" t="s">
        <v>992</v>
      </c>
      <c r="F215" s="43">
        <v>2097.32</v>
      </c>
      <c r="G215" s="34"/>
      <c r="H215" s="34">
        <f t="shared" si="12"/>
        <v>0</v>
      </c>
    </row>
    <row r="216" spans="1:8" ht="12.75" customHeight="1">
      <c r="A216" s="127" t="s">
        <v>742</v>
      </c>
      <c r="B216" s="127"/>
      <c r="C216" s="127"/>
      <c r="D216" s="127"/>
      <c r="E216" s="127"/>
      <c r="F216" s="127"/>
      <c r="G216" s="127"/>
      <c r="H216" s="44">
        <f>SUM(H196:H215)</f>
        <v>0</v>
      </c>
    </row>
    <row r="217" spans="1:8" ht="12.75">
      <c r="A217" s="35"/>
      <c r="B217" s="35"/>
      <c r="C217" s="36"/>
      <c r="D217" s="37" t="s">
        <v>905</v>
      </c>
      <c r="E217" s="35"/>
      <c r="F217" s="38"/>
      <c r="G217" s="39"/>
      <c r="H217" s="39"/>
    </row>
    <row r="218" spans="1:8" ht="42">
      <c r="A218" s="35"/>
      <c r="B218" s="35" t="s">
        <v>743</v>
      </c>
      <c r="C218" s="36"/>
      <c r="D218" s="37" t="s">
        <v>744</v>
      </c>
      <c r="E218" s="35"/>
      <c r="F218" s="38"/>
      <c r="G218" s="39"/>
      <c r="H218" s="39"/>
    </row>
    <row r="219" spans="1:8" ht="22.5">
      <c r="A219" s="40">
        <v>196</v>
      </c>
      <c r="B219" s="40"/>
      <c r="C219" s="40" t="s">
        <v>733</v>
      </c>
      <c r="D219" s="41" t="s">
        <v>745</v>
      </c>
      <c r="E219" s="42" t="s">
        <v>1028</v>
      </c>
      <c r="F219" s="43">
        <v>22.23</v>
      </c>
      <c r="G219" s="34"/>
      <c r="H219" s="34">
        <f aca="true" t="shared" si="13" ref="H219:H224">F219*G219</f>
        <v>0</v>
      </c>
    </row>
    <row r="220" spans="1:8" ht="22.5">
      <c r="A220" s="40">
        <f>A219+1</f>
        <v>197</v>
      </c>
      <c r="B220" s="40"/>
      <c r="C220" s="40" t="s">
        <v>1052</v>
      </c>
      <c r="D220" s="41" t="s">
        <v>746</v>
      </c>
      <c r="E220" s="42" t="s">
        <v>1028</v>
      </c>
      <c r="F220" s="43">
        <v>11.12</v>
      </c>
      <c r="G220" s="34"/>
      <c r="H220" s="34">
        <f t="shared" si="13"/>
        <v>0</v>
      </c>
    </row>
    <row r="221" spans="1:8" ht="22.5">
      <c r="A221" s="40">
        <f>A220+1</f>
        <v>198</v>
      </c>
      <c r="B221" s="40"/>
      <c r="C221" s="40" t="s">
        <v>1058</v>
      </c>
      <c r="D221" s="41" t="s">
        <v>747</v>
      </c>
      <c r="E221" s="42" t="s">
        <v>992</v>
      </c>
      <c r="F221" s="43">
        <v>111.15</v>
      </c>
      <c r="G221" s="34"/>
      <c r="H221" s="34">
        <f t="shared" si="13"/>
        <v>0</v>
      </c>
    </row>
    <row r="222" spans="1:8" ht="33.75">
      <c r="A222" s="40">
        <f>A221+1</f>
        <v>199</v>
      </c>
      <c r="B222" s="40"/>
      <c r="C222" s="40" t="s">
        <v>1062</v>
      </c>
      <c r="D222" s="41" t="s">
        <v>748</v>
      </c>
      <c r="E222" s="42" t="s">
        <v>992</v>
      </c>
      <c r="F222" s="43">
        <v>111.15</v>
      </c>
      <c r="G222" s="34"/>
      <c r="H222" s="34">
        <f t="shared" si="13"/>
        <v>0</v>
      </c>
    </row>
    <row r="223" spans="1:8" ht="12.75">
      <c r="A223" s="40">
        <f>A222+1</f>
        <v>200</v>
      </c>
      <c r="B223" s="40"/>
      <c r="C223" s="40" t="s">
        <v>1058</v>
      </c>
      <c r="D223" s="41" t="s">
        <v>749</v>
      </c>
      <c r="E223" s="42" t="s">
        <v>992</v>
      </c>
      <c r="F223" s="43">
        <v>111.15</v>
      </c>
      <c r="G223" s="34"/>
      <c r="H223" s="34">
        <f t="shared" si="13"/>
        <v>0</v>
      </c>
    </row>
    <row r="224" spans="1:8" ht="22.5">
      <c r="A224" s="40">
        <f>A223+1</f>
        <v>201</v>
      </c>
      <c r="B224" s="40"/>
      <c r="C224" s="40" t="s">
        <v>1052</v>
      </c>
      <c r="D224" s="41" t="s">
        <v>750</v>
      </c>
      <c r="E224" s="42" t="s">
        <v>1028</v>
      </c>
      <c r="F224" s="43">
        <v>6.67</v>
      </c>
      <c r="G224" s="34"/>
      <c r="H224" s="34">
        <f t="shared" si="13"/>
        <v>0</v>
      </c>
    </row>
    <row r="225" spans="1:8" ht="12.75" customHeight="1">
      <c r="A225" s="127" t="s">
        <v>751</v>
      </c>
      <c r="B225" s="127"/>
      <c r="C225" s="127"/>
      <c r="D225" s="127"/>
      <c r="E225" s="127"/>
      <c r="F225" s="127"/>
      <c r="G225" s="127"/>
      <c r="H225" s="44">
        <f>SUM(H219:H224)</f>
        <v>0</v>
      </c>
    </row>
    <row r="226" spans="1:8" ht="31.5">
      <c r="A226" s="35"/>
      <c r="B226" s="35" t="s">
        <v>752</v>
      </c>
      <c r="C226" s="36"/>
      <c r="D226" s="37" t="s">
        <v>753</v>
      </c>
      <c r="E226" s="35"/>
      <c r="F226" s="38"/>
      <c r="G226" s="39"/>
      <c r="H226" s="39"/>
    </row>
    <row r="227" spans="1:8" ht="33.75">
      <c r="A227" s="40">
        <v>202</v>
      </c>
      <c r="B227" s="40"/>
      <c r="C227" s="40" t="s">
        <v>1062</v>
      </c>
      <c r="D227" s="41" t="s">
        <v>748</v>
      </c>
      <c r="E227" s="42" t="s">
        <v>992</v>
      </c>
      <c r="F227" s="43">
        <v>1182.97</v>
      </c>
      <c r="G227" s="34"/>
      <c r="H227" s="34">
        <f>F227*G227</f>
        <v>0</v>
      </c>
    </row>
    <row r="228" spans="1:8" ht="12.75">
      <c r="A228" s="40">
        <f>A227+1</f>
        <v>203</v>
      </c>
      <c r="B228" s="40"/>
      <c r="C228" s="40" t="s">
        <v>1058</v>
      </c>
      <c r="D228" s="41" t="s">
        <v>749</v>
      </c>
      <c r="E228" s="42" t="s">
        <v>992</v>
      </c>
      <c r="F228" s="43">
        <v>535.91</v>
      </c>
      <c r="G228" s="34"/>
      <c r="H228" s="34">
        <f>F228*G228</f>
        <v>0</v>
      </c>
    </row>
    <row r="229" spans="1:8" ht="22.5">
      <c r="A229" s="40">
        <f>A228+1</f>
        <v>204</v>
      </c>
      <c r="B229" s="40"/>
      <c r="C229" s="40" t="s">
        <v>1062</v>
      </c>
      <c r="D229" s="41" t="s">
        <v>754</v>
      </c>
      <c r="E229" s="42" t="s">
        <v>992</v>
      </c>
      <c r="F229" s="43">
        <v>1182.97</v>
      </c>
      <c r="G229" s="34"/>
      <c r="H229" s="34">
        <f>F229*G229</f>
        <v>0</v>
      </c>
    </row>
    <row r="230" spans="1:8" ht="12.75">
      <c r="A230" s="40">
        <f>A229+1</f>
        <v>205</v>
      </c>
      <c r="B230" s="40"/>
      <c r="C230" s="40" t="s">
        <v>1058</v>
      </c>
      <c r="D230" s="41" t="s">
        <v>755</v>
      </c>
      <c r="E230" s="42" t="s">
        <v>992</v>
      </c>
      <c r="F230" s="43">
        <v>535.91</v>
      </c>
      <c r="G230" s="34"/>
      <c r="H230" s="34">
        <f>F230*G230</f>
        <v>0</v>
      </c>
    </row>
    <row r="231" spans="1:8" ht="22.5">
      <c r="A231" s="40">
        <f>A230+1</f>
        <v>206</v>
      </c>
      <c r="B231" s="40"/>
      <c r="C231" s="40" t="s">
        <v>1052</v>
      </c>
      <c r="D231" s="41" t="s">
        <v>756</v>
      </c>
      <c r="E231" s="42" t="s">
        <v>1028</v>
      </c>
      <c r="F231" s="43">
        <v>32.15</v>
      </c>
      <c r="G231" s="34"/>
      <c r="H231" s="34">
        <f>F231*G231</f>
        <v>0</v>
      </c>
    </row>
    <row r="232" spans="1:8" ht="12.75" customHeight="1">
      <c r="A232" s="127" t="s">
        <v>757</v>
      </c>
      <c r="B232" s="127"/>
      <c r="C232" s="127"/>
      <c r="D232" s="127"/>
      <c r="E232" s="127"/>
      <c r="F232" s="127"/>
      <c r="G232" s="127"/>
      <c r="H232" s="44">
        <f>SUM(H227:H231)</f>
        <v>0</v>
      </c>
    </row>
    <row r="233" spans="1:8" ht="31.5">
      <c r="A233" s="35"/>
      <c r="B233" s="35"/>
      <c r="C233" s="36"/>
      <c r="D233" s="37" t="s">
        <v>360</v>
      </c>
      <c r="E233" s="35"/>
      <c r="F233" s="38"/>
      <c r="G233" s="39"/>
      <c r="H233" s="39"/>
    </row>
    <row r="234" spans="1:8" ht="45">
      <c r="A234" s="40">
        <v>207</v>
      </c>
      <c r="B234" s="40"/>
      <c r="C234" s="40" t="s">
        <v>733</v>
      </c>
      <c r="D234" s="41" t="s">
        <v>361</v>
      </c>
      <c r="E234" s="42" t="s">
        <v>992</v>
      </c>
      <c r="F234" s="43">
        <v>99.15</v>
      </c>
      <c r="G234" s="34"/>
      <c r="H234" s="34">
        <f aca="true" t="shared" si="14" ref="H234:H248">F234*G234</f>
        <v>0</v>
      </c>
    </row>
    <row r="235" spans="1:8" ht="22.5">
      <c r="A235" s="40">
        <f aca="true" t="shared" si="15" ref="A235:A248">A234+1</f>
        <v>208</v>
      </c>
      <c r="B235" s="40"/>
      <c r="C235" s="40" t="s">
        <v>733</v>
      </c>
      <c r="D235" s="41" t="s">
        <v>362</v>
      </c>
      <c r="E235" s="42" t="s">
        <v>987</v>
      </c>
      <c r="F235" s="43">
        <v>109.07</v>
      </c>
      <c r="G235" s="34"/>
      <c r="H235" s="34">
        <f t="shared" si="14"/>
        <v>0</v>
      </c>
    </row>
    <row r="236" spans="1:8" ht="56.25">
      <c r="A236" s="40">
        <f t="shared" si="15"/>
        <v>209</v>
      </c>
      <c r="B236" s="40"/>
      <c r="C236" s="40" t="s">
        <v>733</v>
      </c>
      <c r="D236" s="41" t="s">
        <v>363</v>
      </c>
      <c r="E236" s="42" t="s">
        <v>992</v>
      </c>
      <c r="F236" s="43">
        <v>49.16</v>
      </c>
      <c r="G236" s="34"/>
      <c r="H236" s="34">
        <f t="shared" si="14"/>
        <v>0</v>
      </c>
    </row>
    <row r="237" spans="1:8" ht="22.5">
      <c r="A237" s="40">
        <f t="shared" si="15"/>
        <v>210</v>
      </c>
      <c r="B237" s="40"/>
      <c r="C237" s="40" t="s">
        <v>733</v>
      </c>
      <c r="D237" s="41" t="s">
        <v>362</v>
      </c>
      <c r="E237" s="42" t="s">
        <v>987</v>
      </c>
      <c r="F237" s="43">
        <v>54.08</v>
      </c>
      <c r="G237" s="34"/>
      <c r="H237" s="34">
        <f t="shared" si="14"/>
        <v>0</v>
      </c>
    </row>
    <row r="238" spans="1:8" ht="22.5">
      <c r="A238" s="40">
        <f t="shared" si="15"/>
        <v>211</v>
      </c>
      <c r="B238" s="40"/>
      <c r="C238" s="40" t="s">
        <v>733</v>
      </c>
      <c r="D238" s="41" t="s">
        <v>364</v>
      </c>
      <c r="E238" s="42" t="s">
        <v>992</v>
      </c>
      <c r="F238" s="43">
        <v>28.75</v>
      </c>
      <c r="G238" s="34"/>
      <c r="H238" s="34">
        <f t="shared" si="14"/>
        <v>0</v>
      </c>
    </row>
    <row r="239" spans="1:8" ht="22.5">
      <c r="A239" s="40">
        <f t="shared" si="15"/>
        <v>212</v>
      </c>
      <c r="B239" s="40"/>
      <c r="C239" s="40" t="s">
        <v>733</v>
      </c>
      <c r="D239" s="41" t="s">
        <v>365</v>
      </c>
      <c r="E239" s="42" t="s">
        <v>987</v>
      </c>
      <c r="F239" s="43">
        <v>31.63</v>
      </c>
      <c r="G239" s="34"/>
      <c r="H239" s="34">
        <f t="shared" si="14"/>
        <v>0</v>
      </c>
    </row>
    <row r="240" spans="1:8" ht="12.75">
      <c r="A240" s="40">
        <f t="shared" si="15"/>
        <v>213</v>
      </c>
      <c r="B240" s="40"/>
      <c r="C240" s="40" t="s">
        <v>733</v>
      </c>
      <c r="D240" s="41" t="s">
        <v>366</v>
      </c>
      <c r="E240" s="42" t="s">
        <v>987</v>
      </c>
      <c r="F240" s="43">
        <v>31.63</v>
      </c>
      <c r="G240" s="34"/>
      <c r="H240" s="34">
        <f t="shared" si="14"/>
        <v>0</v>
      </c>
    </row>
    <row r="241" spans="1:8" ht="22.5">
      <c r="A241" s="40">
        <f t="shared" si="15"/>
        <v>214</v>
      </c>
      <c r="B241" s="40"/>
      <c r="C241" s="40" t="s">
        <v>733</v>
      </c>
      <c r="D241" s="41" t="s">
        <v>367</v>
      </c>
      <c r="E241" s="42" t="s">
        <v>992</v>
      </c>
      <c r="F241" s="43">
        <v>1294.3</v>
      </c>
      <c r="G241" s="34"/>
      <c r="H241" s="34">
        <f t="shared" si="14"/>
        <v>0</v>
      </c>
    </row>
    <row r="242" spans="1:8" ht="12.75">
      <c r="A242" s="40">
        <f t="shared" si="15"/>
        <v>215</v>
      </c>
      <c r="B242" s="40"/>
      <c r="C242" s="40" t="s">
        <v>733</v>
      </c>
      <c r="D242" s="41" t="s">
        <v>368</v>
      </c>
      <c r="E242" s="42" t="s">
        <v>992</v>
      </c>
      <c r="F242" s="43">
        <v>517.61</v>
      </c>
      <c r="G242" s="34"/>
      <c r="H242" s="34">
        <f t="shared" si="14"/>
        <v>0</v>
      </c>
    </row>
    <row r="243" spans="1:8" ht="33.75">
      <c r="A243" s="40">
        <f t="shared" si="15"/>
        <v>216</v>
      </c>
      <c r="B243" s="40"/>
      <c r="C243" s="40" t="s">
        <v>733</v>
      </c>
      <c r="D243" s="41" t="s">
        <v>369</v>
      </c>
      <c r="E243" s="42" t="s">
        <v>992</v>
      </c>
      <c r="F243" s="43">
        <v>41.01</v>
      </c>
      <c r="G243" s="34"/>
      <c r="H243" s="34">
        <f t="shared" si="14"/>
        <v>0</v>
      </c>
    </row>
    <row r="244" spans="1:8" ht="12.75">
      <c r="A244" s="40">
        <f t="shared" si="15"/>
        <v>217</v>
      </c>
      <c r="B244" s="40"/>
      <c r="C244" s="40" t="s">
        <v>733</v>
      </c>
      <c r="D244" s="41" t="s">
        <v>370</v>
      </c>
      <c r="E244" s="42" t="s">
        <v>987</v>
      </c>
      <c r="F244" s="43">
        <v>45.11</v>
      </c>
      <c r="G244" s="34"/>
      <c r="H244" s="34">
        <f t="shared" si="14"/>
        <v>0</v>
      </c>
    </row>
    <row r="245" spans="1:8" ht="22.5">
      <c r="A245" s="40">
        <f t="shared" si="15"/>
        <v>218</v>
      </c>
      <c r="B245" s="40"/>
      <c r="C245" s="40" t="s">
        <v>733</v>
      </c>
      <c r="D245" s="41" t="s">
        <v>371</v>
      </c>
      <c r="E245" s="42" t="s">
        <v>992</v>
      </c>
      <c r="F245" s="43">
        <v>16.2</v>
      </c>
      <c r="G245" s="34"/>
      <c r="H245" s="34">
        <f t="shared" si="14"/>
        <v>0</v>
      </c>
    </row>
    <row r="246" spans="1:8" ht="22.5">
      <c r="A246" s="40">
        <f t="shared" si="15"/>
        <v>219</v>
      </c>
      <c r="B246" s="40"/>
      <c r="C246" s="40" t="s">
        <v>733</v>
      </c>
      <c r="D246" s="41" t="s">
        <v>372</v>
      </c>
      <c r="E246" s="42" t="s">
        <v>992</v>
      </c>
      <c r="F246" s="43">
        <v>3.49</v>
      </c>
      <c r="G246" s="34"/>
      <c r="H246" s="34">
        <f t="shared" si="14"/>
        <v>0</v>
      </c>
    </row>
    <row r="247" spans="1:8" ht="45">
      <c r="A247" s="40">
        <f t="shared" si="15"/>
        <v>220</v>
      </c>
      <c r="B247" s="40"/>
      <c r="C247" s="40" t="s">
        <v>733</v>
      </c>
      <c r="D247" s="41" t="s">
        <v>373</v>
      </c>
      <c r="E247" s="42" t="s">
        <v>374</v>
      </c>
      <c r="F247" s="43">
        <v>1</v>
      </c>
      <c r="G247" s="34"/>
      <c r="H247" s="34">
        <f t="shared" si="14"/>
        <v>0</v>
      </c>
    </row>
    <row r="248" spans="1:8" ht="22.5">
      <c r="A248" s="40">
        <f t="shared" si="15"/>
        <v>221</v>
      </c>
      <c r="B248" s="40"/>
      <c r="C248" s="40" t="s">
        <v>733</v>
      </c>
      <c r="D248" s="41" t="s">
        <v>375</v>
      </c>
      <c r="E248" s="42" t="s">
        <v>992</v>
      </c>
      <c r="F248" s="43">
        <v>275.5</v>
      </c>
      <c r="G248" s="34"/>
      <c r="H248" s="34">
        <f t="shared" si="14"/>
        <v>0</v>
      </c>
    </row>
    <row r="249" spans="1:8" ht="12.75" customHeight="1">
      <c r="A249" s="127" t="s">
        <v>376</v>
      </c>
      <c r="B249" s="127"/>
      <c r="C249" s="127"/>
      <c r="D249" s="127"/>
      <c r="E249" s="127"/>
      <c r="F249" s="127"/>
      <c r="G249" s="127"/>
      <c r="H249" s="44">
        <f>SUM(H234:H248)</f>
        <v>0</v>
      </c>
    </row>
    <row r="250" spans="1:8" ht="31.5">
      <c r="A250" s="35"/>
      <c r="B250" s="35" t="s">
        <v>377</v>
      </c>
      <c r="C250" s="36"/>
      <c r="D250" s="37" t="s">
        <v>378</v>
      </c>
      <c r="E250" s="35"/>
      <c r="F250" s="38"/>
      <c r="G250" s="39"/>
      <c r="H250" s="39"/>
    </row>
    <row r="251" spans="1:8" ht="33.75">
      <c r="A251" s="40">
        <v>222</v>
      </c>
      <c r="B251" s="40"/>
      <c r="C251" s="40" t="s">
        <v>1052</v>
      </c>
      <c r="D251" s="41" t="s">
        <v>379</v>
      </c>
      <c r="E251" s="42" t="s">
        <v>992</v>
      </c>
      <c r="F251" s="43">
        <v>41.34</v>
      </c>
      <c r="G251" s="34"/>
      <c r="H251" s="34">
        <f aca="true" t="shared" si="16" ref="H251:H259">F251*G251</f>
        <v>0</v>
      </c>
    </row>
    <row r="252" spans="1:8" ht="33.75">
      <c r="A252" s="40">
        <f aca="true" t="shared" si="17" ref="A252:A259">A251+1</f>
        <v>223</v>
      </c>
      <c r="B252" s="40"/>
      <c r="C252" s="40" t="s">
        <v>1052</v>
      </c>
      <c r="D252" s="41" t="s">
        <v>380</v>
      </c>
      <c r="E252" s="42" t="s">
        <v>992</v>
      </c>
      <c r="F252" s="43">
        <v>4.8</v>
      </c>
      <c r="G252" s="34"/>
      <c r="H252" s="34">
        <f t="shared" si="16"/>
        <v>0</v>
      </c>
    </row>
    <row r="253" spans="1:8" ht="22.5">
      <c r="A253" s="40">
        <f t="shared" si="17"/>
        <v>224</v>
      </c>
      <c r="B253" s="40"/>
      <c r="C253" s="40" t="s">
        <v>1052</v>
      </c>
      <c r="D253" s="41" t="s">
        <v>381</v>
      </c>
      <c r="E253" s="42" t="s">
        <v>992</v>
      </c>
      <c r="F253" s="43">
        <v>4.8</v>
      </c>
      <c r="G253" s="34"/>
      <c r="H253" s="34">
        <f t="shared" si="16"/>
        <v>0</v>
      </c>
    </row>
    <row r="254" spans="1:8" ht="22.5">
      <c r="A254" s="40">
        <f t="shared" si="17"/>
        <v>225</v>
      </c>
      <c r="B254" s="40"/>
      <c r="C254" s="40" t="s">
        <v>1052</v>
      </c>
      <c r="D254" s="41" t="s">
        <v>382</v>
      </c>
      <c r="E254" s="42" t="s">
        <v>992</v>
      </c>
      <c r="F254" s="43">
        <v>6.32</v>
      </c>
      <c r="G254" s="34"/>
      <c r="H254" s="34">
        <f t="shared" si="16"/>
        <v>0</v>
      </c>
    </row>
    <row r="255" spans="1:8" ht="12.75">
      <c r="A255" s="40">
        <f t="shared" si="17"/>
        <v>226</v>
      </c>
      <c r="B255" s="40"/>
      <c r="C255" s="40" t="s">
        <v>1052</v>
      </c>
      <c r="D255" s="41" t="s">
        <v>383</v>
      </c>
      <c r="E255" s="42" t="s">
        <v>992</v>
      </c>
      <c r="F255" s="43">
        <v>6.32</v>
      </c>
      <c r="G255" s="34"/>
      <c r="H255" s="34">
        <f t="shared" si="16"/>
        <v>0</v>
      </c>
    </row>
    <row r="256" spans="1:8" ht="12.75">
      <c r="A256" s="40">
        <f t="shared" si="17"/>
        <v>227</v>
      </c>
      <c r="B256" s="40"/>
      <c r="C256" s="40" t="s">
        <v>384</v>
      </c>
      <c r="D256" s="41" t="s">
        <v>385</v>
      </c>
      <c r="E256" s="42" t="s">
        <v>987</v>
      </c>
      <c r="F256" s="43">
        <v>15.8</v>
      </c>
      <c r="G256" s="34"/>
      <c r="H256" s="34">
        <f t="shared" si="16"/>
        <v>0</v>
      </c>
    </row>
    <row r="257" spans="1:8" ht="33.75">
      <c r="A257" s="40">
        <f t="shared" si="17"/>
        <v>228</v>
      </c>
      <c r="B257" s="40"/>
      <c r="C257" s="40" t="s">
        <v>1058</v>
      </c>
      <c r="D257" s="41" t="s">
        <v>386</v>
      </c>
      <c r="E257" s="42" t="s">
        <v>992</v>
      </c>
      <c r="F257" s="43">
        <v>6.32</v>
      </c>
      <c r="G257" s="34"/>
      <c r="H257" s="34">
        <f t="shared" si="16"/>
        <v>0</v>
      </c>
    </row>
    <row r="258" spans="1:8" ht="33.75">
      <c r="A258" s="40">
        <f t="shared" si="17"/>
        <v>229</v>
      </c>
      <c r="B258" s="40"/>
      <c r="C258" s="40" t="s">
        <v>1058</v>
      </c>
      <c r="D258" s="41" t="s">
        <v>387</v>
      </c>
      <c r="E258" s="42" t="s">
        <v>992</v>
      </c>
      <c r="F258" s="43">
        <v>6.32</v>
      </c>
      <c r="G258" s="34"/>
      <c r="H258" s="34">
        <f t="shared" si="16"/>
        <v>0</v>
      </c>
    </row>
    <row r="259" spans="1:8" ht="22.5">
      <c r="A259" s="40">
        <f t="shared" si="17"/>
        <v>230</v>
      </c>
      <c r="B259" s="40"/>
      <c r="C259" s="40" t="s">
        <v>1052</v>
      </c>
      <c r="D259" s="41" t="s">
        <v>388</v>
      </c>
      <c r="E259" s="42" t="s">
        <v>992</v>
      </c>
      <c r="F259" s="43">
        <v>4.8</v>
      </c>
      <c r="G259" s="34"/>
      <c r="H259" s="34">
        <f t="shared" si="16"/>
        <v>0</v>
      </c>
    </row>
    <row r="260" spans="1:8" ht="12.75" customHeight="1">
      <c r="A260" s="127" t="s">
        <v>389</v>
      </c>
      <c r="B260" s="127"/>
      <c r="C260" s="127"/>
      <c r="D260" s="127"/>
      <c r="E260" s="127"/>
      <c r="F260" s="127"/>
      <c r="G260" s="127"/>
      <c r="H260" s="44">
        <f>SUM(H251:H259)</f>
        <v>0</v>
      </c>
    </row>
    <row r="261" spans="1:8" ht="12.75">
      <c r="A261" s="35"/>
      <c r="B261" s="35" t="s">
        <v>390</v>
      </c>
      <c r="C261" s="36"/>
      <c r="D261" s="37" t="s">
        <v>391</v>
      </c>
      <c r="E261" s="35"/>
      <c r="F261" s="38"/>
      <c r="G261" s="39"/>
      <c r="H261" s="39"/>
    </row>
    <row r="262" spans="1:8" ht="22.5">
      <c r="A262" s="40">
        <v>231</v>
      </c>
      <c r="B262" s="40"/>
      <c r="C262" s="40" t="s">
        <v>384</v>
      </c>
      <c r="D262" s="41" t="s">
        <v>392</v>
      </c>
      <c r="E262" s="42" t="s">
        <v>987</v>
      </c>
      <c r="F262" s="43">
        <v>7.75</v>
      </c>
      <c r="G262" s="34"/>
      <c r="H262" s="34">
        <f aca="true" t="shared" si="18" ref="H262:H267">F262*G262</f>
        <v>0</v>
      </c>
    </row>
    <row r="263" spans="1:8" ht="22.5">
      <c r="A263" s="40">
        <f>A262+1</f>
        <v>232</v>
      </c>
      <c r="B263" s="40"/>
      <c r="C263" s="40" t="s">
        <v>384</v>
      </c>
      <c r="D263" s="41" t="s">
        <v>393</v>
      </c>
      <c r="E263" s="42" t="s">
        <v>1054</v>
      </c>
      <c r="F263" s="43">
        <v>0.2</v>
      </c>
      <c r="G263" s="34"/>
      <c r="H263" s="34">
        <f t="shared" si="18"/>
        <v>0</v>
      </c>
    </row>
    <row r="264" spans="1:8" ht="22.5">
      <c r="A264" s="40">
        <f>A263+1</f>
        <v>233</v>
      </c>
      <c r="B264" s="40"/>
      <c r="C264" s="40" t="s">
        <v>384</v>
      </c>
      <c r="D264" s="41" t="s">
        <v>394</v>
      </c>
      <c r="E264" s="42" t="s">
        <v>992</v>
      </c>
      <c r="F264" s="43">
        <v>1.1</v>
      </c>
      <c r="G264" s="34"/>
      <c r="H264" s="34">
        <f t="shared" si="18"/>
        <v>0</v>
      </c>
    </row>
    <row r="265" spans="1:8" ht="22.5">
      <c r="A265" s="40">
        <f>A264+1</f>
        <v>234</v>
      </c>
      <c r="B265" s="40"/>
      <c r="C265" s="40" t="s">
        <v>384</v>
      </c>
      <c r="D265" s="41" t="s">
        <v>395</v>
      </c>
      <c r="E265" s="42" t="s">
        <v>1003</v>
      </c>
      <c r="F265" s="43">
        <v>4</v>
      </c>
      <c r="G265" s="34"/>
      <c r="H265" s="34">
        <f t="shared" si="18"/>
        <v>0</v>
      </c>
    </row>
    <row r="266" spans="1:8" ht="22.5">
      <c r="A266" s="40">
        <f>A265+1</f>
        <v>235</v>
      </c>
      <c r="B266" s="40"/>
      <c r="C266" s="40" t="s">
        <v>384</v>
      </c>
      <c r="D266" s="41" t="s">
        <v>396</v>
      </c>
      <c r="E266" s="42" t="s">
        <v>1003</v>
      </c>
      <c r="F266" s="43">
        <v>24</v>
      </c>
      <c r="G266" s="34"/>
      <c r="H266" s="34">
        <f t="shared" si="18"/>
        <v>0</v>
      </c>
    </row>
    <row r="267" spans="1:8" ht="22.5">
      <c r="A267" s="40">
        <f>A266+1</f>
        <v>236</v>
      </c>
      <c r="B267" s="40"/>
      <c r="C267" s="40" t="s">
        <v>384</v>
      </c>
      <c r="D267" s="41" t="s">
        <v>397</v>
      </c>
      <c r="E267" s="42" t="s">
        <v>987</v>
      </c>
      <c r="F267" s="43">
        <v>3.5</v>
      </c>
      <c r="G267" s="34"/>
      <c r="H267" s="34">
        <f t="shared" si="18"/>
        <v>0</v>
      </c>
    </row>
    <row r="268" spans="1:8" ht="12.75" customHeight="1">
      <c r="A268" s="127" t="s">
        <v>398</v>
      </c>
      <c r="B268" s="127"/>
      <c r="C268" s="127"/>
      <c r="D268" s="127"/>
      <c r="E268" s="127"/>
      <c r="F268" s="127"/>
      <c r="G268" s="127"/>
      <c r="H268" s="44">
        <f>SUM(H262:H267)</f>
        <v>0</v>
      </c>
    </row>
    <row r="269" spans="1:8" ht="52.5">
      <c r="A269" s="35"/>
      <c r="B269" s="35" t="s">
        <v>399</v>
      </c>
      <c r="C269" s="36"/>
      <c r="D269" s="37" t="s">
        <v>400</v>
      </c>
      <c r="E269" s="35"/>
      <c r="F269" s="38"/>
      <c r="G269" s="39"/>
      <c r="H269" s="39"/>
    </row>
    <row r="270" spans="1:8" ht="12.75">
      <c r="A270" s="40">
        <v>237</v>
      </c>
      <c r="B270" s="40"/>
      <c r="C270" s="40" t="s">
        <v>985</v>
      </c>
      <c r="D270" s="41" t="s">
        <v>401</v>
      </c>
      <c r="E270" s="42" t="s">
        <v>992</v>
      </c>
      <c r="F270" s="30">
        <v>190.05</v>
      </c>
      <c r="G270" s="34"/>
      <c r="H270" s="34">
        <f aca="true" t="shared" si="19" ref="H270:H287">F270*G270</f>
        <v>0</v>
      </c>
    </row>
    <row r="271" spans="1:8" ht="33.75">
      <c r="A271" s="40">
        <f aca="true" t="shared" si="20" ref="A271:A287">A270+1</f>
        <v>238</v>
      </c>
      <c r="B271" s="40"/>
      <c r="C271" s="40" t="s">
        <v>700</v>
      </c>
      <c r="D271" s="41" t="s">
        <v>701</v>
      </c>
      <c r="E271" s="42" t="s">
        <v>992</v>
      </c>
      <c r="F271" s="30">
        <v>203.49</v>
      </c>
      <c r="G271" s="34"/>
      <c r="H271" s="34">
        <f t="shared" si="19"/>
        <v>0</v>
      </c>
    </row>
    <row r="272" spans="1:8" ht="22.5">
      <c r="A272" s="40">
        <f t="shared" si="20"/>
        <v>239</v>
      </c>
      <c r="B272" s="40"/>
      <c r="C272" s="40" t="s">
        <v>700</v>
      </c>
      <c r="D272" s="41" t="s">
        <v>703</v>
      </c>
      <c r="E272" s="42" t="s">
        <v>992</v>
      </c>
      <c r="F272" s="30">
        <v>203.49</v>
      </c>
      <c r="G272" s="34"/>
      <c r="H272" s="34">
        <f t="shared" si="19"/>
        <v>0</v>
      </c>
    </row>
    <row r="273" spans="1:8" ht="67.5">
      <c r="A273" s="40">
        <f t="shared" si="20"/>
        <v>240</v>
      </c>
      <c r="B273" s="40"/>
      <c r="C273" s="40" t="s">
        <v>700</v>
      </c>
      <c r="D273" s="41" t="s">
        <v>1078</v>
      </c>
      <c r="E273" s="42" t="s">
        <v>1076</v>
      </c>
      <c r="F273" s="30">
        <v>15</v>
      </c>
      <c r="G273" s="34"/>
      <c r="H273" s="34">
        <f t="shared" si="19"/>
        <v>0</v>
      </c>
    </row>
    <row r="274" spans="1:8" ht="67.5">
      <c r="A274" s="40">
        <f t="shared" si="20"/>
        <v>241</v>
      </c>
      <c r="B274" s="40"/>
      <c r="C274" s="40" t="s">
        <v>700</v>
      </c>
      <c r="D274" s="41" t="s">
        <v>1079</v>
      </c>
      <c r="E274" s="42" t="s">
        <v>987</v>
      </c>
      <c r="F274" s="30">
        <v>45</v>
      </c>
      <c r="G274" s="34"/>
      <c r="H274" s="34">
        <f t="shared" si="19"/>
        <v>0</v>
      </c>
    </row>
    <row r="275" spans="1:8" ht="33.75">
      <c r="A275" s="40">
        <f t="shared" si="20"/>
        <v>242</v>
      </c>
      <c r="B275" s="40"/>
      <c r="C275" s="40" t="s">
        <v>700</v>
      </c>
      <c r="D275" s="41" t="s">
        <v>402</v>
      </c>
      <c r="E275" s="42" t="s">
        <v>992</v>
      </c>
      <c r="F275" s="30">
        <v>203.49</v>
      </c>
      <c r="G275" s="34"/>
      <c r="H275" s="34">
        <f t="shared" si="19"/>
        <v>0</v>
      </c>
    </row>
    <row r="276" spans="1:8" ht="22.5">
      <c r="A276" s="40">
        <f t="shared" si="20"/>
        <v>243</v>
      </c>
      <c r="B276" s="40"/>
      <c r="C276" s="40" t="s">
        <v>700</v>
      </c>
      <c r="D276" s="41" t="s">
        <v>403</v>
      </c>
      <c r="E276" s="42" t="s">
        <v>992</v>
      </c>
      <c r="F276" s="30">
        <v>203.49</v>
      </c>
      <c r="G276" s="34"/>
      <c r="H276" s="34">
        <f t="shared" si="19"/>
        <v>0</v>
      </c>
    </row>
    <row r="277" spans="1:8" ht="22.5">
      <c r="A277" s="40">
        <f t="shared" si="20"/>
        <v>244</v>
      </c>
      <c r="B277" s="40"/>
      <c r="C277" s="40" t="s">
        <v>700</v>
      </c>
      <c r="D277" s="41" t="s">
        <v>404</v>
      </c>
      <c r="E277" s="42" t="s">
        <v>992</v>
      </c>
      <c r="F277" s="30">
        <v>203.49</v>
      </c>
      <c r="G277" s="34"/>
      <c r="H277" s="34">
        <f t="shared" si="19"/>
        <v>0</v>
      </c>
    </row>
    <row r="278" spans="1:8" ht="22.5">
      <c r="A278" s="40">
        <f t="shared" si="20"/>
        <v>245</v>
      </c>
      <c r="B278" s="40"/>
      <c r="C278" s="40" t="s">
        <v>700</v>
      </c>
      <c r="D278" s="41" t="s">
        <v>405</v>
      </c>
      <c r="E278" s="42" t="s">
        <v>992</v>
      </c>
      <c r="F278" s="30">
        <v>413.61</v>
      </c>
      <c r="G278" s="34"/>
      <c r="H278" s="34">
        <f t="shared" si="19"/>
        <v>0</v>
      </c>
    </row>
    <row r="279" spans="1:8" ht="33.75">
      <c r="A279" s="40">
        <f t="shared" si="20"/>
        <v>246</v>
      </c>
      <c r="B279" s="40"/>
      <c r="C279" s="40" t="s">
        <v>700</v>
      </c>
      <c r="D279" s="41" t="s">
        <v>406</v>
      </c>
      <c r="E279" s="42" t="s">
        <v>987</v>
      </c>
      <c r="F279" s="30">
        <v>32.39</v>
      </c>
      <c r="G279" s="34"/>
      <c r="H279" s="34">
        <f t="shared" si="19"/>
        <v>0</v>
      </c>
    </row>
    <row r="280" spans="1:8" ht="12.75">
      <c r="A280" s="40">
        <f t="shared" si="20"/>
        <v>247</v>
      </c>
      <c r="B280" s="40"/>
      <c r="C280" s="40" t="s">
        <v>740</v>
      </c>
      <c r="D280" s="41" t="s">
        <v>407</v>
      </c>
      <c r="E280" s="42" t="s">
        <v>992</v>
      </c>
      <c r="F280" s="30">
        <v>641.39</v>
      </c>
      <c r="G280" s="34"/>
      <c r="H280" s="34">
        <f t="shared" si="19"/>
        <v>0</v>
      </c>
    </row>
    <row r="281" spans="1:8" ht="12.75">
      <c r="A281" s="40">
        <f t="shared" si="20"/>
        <v>248</v>
      </c>
      <c r="B281" s="40"/>
      <c r="C281" s="40" t="s">
        <v>740</v>
      </c>
      <c r="D281" s="41" t="s">
        <v>408</v>
      </c>
      <c r="E281" s="42" t="s">
        <v>992</v>
      </c>
      <c r="F281" s="30">
        <v>641.39</v>
      </c>
      <c r="G281" s="34"/>
      <c r="H281" s="34">
        <f t="shared" si="19"/>
        <v>0</v>
      </c>
    </row>
    <row r="282" spans="1:8" ht="33.75">
      <c r="A282" s="40">
        <f t="shared" si="20"/>
        <v>249</v>
      </c>
      <c r="B282" s="40"/>
      <c r="C282" s="40" t="s">
        <v>1151</v>
      </c>
      <c r="D282" s="41" t="s">
        <v>409</v>
      </c>
      <c r="E282" s="42" t="s">
        <v>992</v>
      </c>
      <c r="F282" s="30">
        <v>68.56</v>
      </c>
      <c r="G282" s="34"/>
      <c r="H282" s="34">
        <f t="shared" si="19"/>
        <v>0</v>
      </c>
    </row>
    <row r="283" spans="1:8" ht="33.75">
      <c r="A283" s="40">
        <f t="shared" si="20"/>
        <v>250</v>
      </c>
      <c r="B283" s="40"/>
      <c r="C283" s="40" t="s">
        <v>1058</v>
      </c>
      <c r="D283" s="41" t="s">
        <v>410</v>
      </c>
      <c r="E283" s="42" t="s">
        <v>992</v>
      </c>
      <c r="F283" s="30">
        <v>68.56</v>
      </c>
      <c r="G283" s="34"/>
      <c r="H283" s="34">
        <f t="shared" si="19"/>
        <v>0</v>
      </c>
    </row>
    <row r="284" spans="1:8" ht="22.5">
      <c r="A284" s="40">
        <f t="shared" si="20"/>
        <v>251</v>
      </c>
      <c r="B284" s="40"/>
      <c r="C284" s="40" t="s">
        <v>1151</v>
      </c>
      <c r="D284" s="41" t="s">
        <v>411</v>
      </c>
      <c r="E284" s="42" t="s">
        <v>992</v>
      </c>
      <c r="F284" s="30">
        <v>28.07</v>
      </c>
      <c r="G284" s="34"/>
      <c r="H284" s="34">
        <f t="shared" si="19"/>
        <v>0</v>
      </c>
    </row>
    <row r="285" spans="1:8" ht="22.5">
      <c r="A285" s="40">
        <f t="shared" si="20"/>
        <v>252</v>
      </c>
      <c r="B285" s="40"/>
      <c r="C285" s="40" t="s">
        <v>700</v>
      </c>
      <c r="D285" s="41" t="s">
        <v>412</v>
      </c>
      <c r="E285" s="42" t="s">
        <v>992</v>
      </c>
      <c r="F285" s="30">
        <v>114.54</v>
      </c>
      <c r="G285" s="34"/>
      <c r="H285" s="34">
        <f t="shared" si="19"/>
        <v>0</v>
      </c>
    </row>
    <row r="286" spans="1:8" ht="22.5">
      <c r="A286" s="40">
        <f t="shared" si="20"/>
        <v>253</v>
      </c>
      <c r="B286" s="40"/>
      <c r="C286" s="40" t="s">
        <v>700</v>
      </c>
      <c r="D286" s="41" t="s">
        <v>413</v>
      </c>
      <c r="E286" s="42" t="s">
        <v>992</v>
      </c>
      <c r="F286" s="30">
        <v>114.54</v>
      </c>
      <c r="G286" s="34"/>
      <c r="H286" s="34">
        <f t="shared" si="19"/>
        <v>0</v>
      </c>
    </row>
    <row r="287" spans="1:8" ht="12.75">
      <c r="A287" s="40">
        <f t="shared" si="20"/>
        <v>254</v>
      </c>
      <c r="B287" s="40"/>
      <c r="C287" s="40"/>
      <c r="D287" s="41" t="s">
        <v>414</v>
      </c>
      <c r="E287" s="42" t="s">
        <v>415</v>
      </c>
      <c r="F287" s="30">
        <v>588.51</v>
      </c>
      <c r="G287" s="34"/>
      <c r="H287" s="34">
        <f t="shared" si="19"/>
        <v>0</v>
      </c>
    </row>
    <row r="288" spans="1:8" ht="12.75" customHeight="1">
      <c r="A288" s="127" t="s">
        <v>416</v>
      </c>
      <c r="B288" s="127"/>
      <c r="C288" s="127"/>
      <c r="D288" s="127"/>
      <c r="E288" s="127"/>
      <c r="F288" s="127"/>
      <c r="G288" s="127"/>
      <c r="H288" s="44">
        <f>SUM(H270:H287)</f>
        <v>0</v>
      </c>
    </row>
  </sheetData>
  <sheetProtection selectLockedCells="1" selectUnlockedCells="1"/>
  <mergeCells count="16">
    <mergeCell ref="A249:G249"/>
    <mergeCell ref="A260:G260"/>
    <mergeCell ref="A268:G268"/>
    <mergeCell ref="A288:G288"/>
    <mergeCell ref="A194:G194"/>
    <mergeCell ref="A216:G216"/>
    <mergeCell ref="A225:G225"/>
    <mergeCell ref="A232:G232"/>
    <mergeCell ref="A77:G77"/>
    <mergeCell ref="A98:G98"/>
    <mergeCell ref="A140:G140"/>
    <mergeCell ref="A148:G148"/>
    <mergeCell ref="A2:H2"/>
    <mergeCell ref="B3:G3"/>
    <mergeCell ref="A37:G37"/>
    <mergeCell ref="A54:G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421875" style="0" customWidth="1"/>
    <col min="2" max="2" width="11.421875" style="0" customWidth="1"/>
    <col min="4" max="4" width="39.8515625" style="0" customWidth="1"/>
    <col min="5" max="5" width="5.8515625" style="0" customWidth="1"/>
  </cols>
  <sheetData>
    <row r="1" spans="2:4" ht="15">
      <c r="B1" s="28" t="s">
        <v>1186</v>
      </c>
      <c r="D1" s="28" t="s">
        <v>1189</v>
      </c>
    </row>
    <row r="2" spans="1:8" ht="39" customHeight="1">
      <c r="A2" s="126" t="s">
        <v>1183</v>
      </c>
      <c r="B2" s="126"/>
      <c r="C2" s="126"/>
      <c r="D2" s="126"/>
      <c r="E2" s="126"/>
      <c r="F2" s="126"/>
      <c r="G2" s="126"/>
      <c r="H2" s="126"/>
    </row>
    <row r="3" spans="1:8" ht="17.25" customHeight="1">
      <c r="A3" s="45"/>
      <c r="B3" s="128" t="s">
        <v>417</v>
      </c>
      <c r="C3" s="128"/>
      <c r="D3" s="128"/>
      <c r="E3" s="128"/>
      <c r="F3" s="128"/>
      <c r="G3" s="128"/>
      <c r="H3" s="46"/>
    </row>
    <row r="5" spans="1:8" ht="22.5">
      <c r="A5" s="29" t="s">
        <v>966</v>
      </c>
      <c r="B5" s="29" t="s">
        <v>967</v>
      </c>
      <c r="C5" s="29" t="s">
        <v>968</v>
      </c>
      <c r="D5" s="29" t="s">
        <v>969</v>
      </c>
      <c r="E5" s="29" t="s">
        <v>970</v>
      </c>
      <c r="F5" s="29" t="s">
        <v>971</v>
      </c>
      <c r="G5" s="47" t="s">
        <v>972</v>
      </c>
      <c r="H5" s="47" t="s">
        <v>973</v>
      </c>
    </row>
    <row r="6" spans="1:8" ht="12.75">
      <c r="A6" s="48" t="s">
        <v>974</v>
      </c>
      <c r="B6" s="48" t="s">
        <v>975</v>
      </c>
      <c r="C6" s="48" t="s">
        <v>976</v>
      </c>
      <c r="D6" s="48" t="s">
        <v>977</v>
      </c>
      <c r="E6" s="48" t="s">
        <v>418</v>
      </c>
      <c r="F6" s="48" t="s">
        <v>979</v>
      </c>
      <c r="G6" s="47" t="s">
        <v>980</v>
      </c>
      <c r="H6" s="47" t="s">
        <v>981</v>
      </c>
    </row>
    <row r="7" spans="1:8" ht="12.75">
      <c r="A7" s="35"/>
      <c r="B7" s="35" t="s">
        <v>419</v>
      </c>
      <c r="C7" s="36"/>
      <c r="D7" s="37" t="s">
        <v>420</v>
      </c>
      <c r="E7" s="35"/>
      <c r="F7" s="49"/>
      <c r="G7" s="50"/>
      <c r="H7" s="50"/>
    </row>
    <row r="8" spans="1:8" ht="22.5">
      <c r="A8" s="40" t="s">
        <v>984</v>
      </c>
      <c r="B8" s="40"/>
      <c r="C8" s="40" t="s">
        <v>421</v>
      </c>
      <c r="D8" s="41" t="s">
        <v>422</v>
      </c>
      <c r="E8" s="42" t="s">
        <v>423</v>
      </c>
      <c r="F8" s="43">
        <v>0.13</v>
      </c>
      <c r="G8" s="34"/>
      <c r="H8" s="34">
        <f>F8*G8</f>
        <v>0</v>
      </c>
    </row>
    <row r="9" spans="1:8" ht="12.75" customHeight="1">
      <c r="A9" s="129" t="s">
        <v>424</v>
      </c>
      <c r="B9" s="129"/>
      <c r="C9" s="129"/>
      <c r="D9" s="129"/>
      <c r="E9" s="129"/>
      <c r="F9" s="129"/>
      <c r="G9" s="129"/>
      <c r="H9" s="44">
        <f>SUM(H8)</f>
        <v>0</v>
      </c>
    </row>
    <row r="10" spans="1:8" ht="12.75">
      <c r="A10" s="35"/>
      <c r="B10" s="35" t="s">
        <v>982</v>
      </c>
      <c r="C10" s="36"/>
      <c r="D10" s="37" t="s">
        <v>799</v>
      </c>
      <c r="E10" s="35"/>
      <c r="F10" s="51"/>
      <c r="G10" s="52"/>
      <c r="H10" s="52"/>
    </row>
    <row r="11" spans="1:8" ht="12.75">
      <c r="A11" s="40">
        <f>A8+1</f>
        <v>2</v>
      </c>
      <c r="B11" s="40"/>
      <c r="C11" s="40" t="s">
        <v>800</v>
      </c>
      <c r="D11" s="41" t="s">
        <v>801</v>
      </c>
      <c r="E11" s="42" t="s">
        <v>987</v>
      </c>
      <c r="F11" s="43">
        <v>47</v>
      </c>
      <c r="G11" s="34"/>
      <c r="H11" s="34">
        <f aca="true" t="shared" si="0" ref="H11:H17">F11*G11</f>
        <v>0</v>
      </c>
    </row>
    <row r="12" spans="1:8" ht="22.5">
      <c r="A12" s="40">
        <f aca="true" t="shared" si="1" ref="A12:A17">A11+1</f>
        <v>3</v>
      </c>
      <c r="B12" s="40"/>
      <c r="C12" s="40" t="s">
        <v>800</v>
      </c>
      <c r="D12" s="41" t="s">
        <v>802</v>
      </c>
      <c r="E12" s="42" t="s">
        <v>992</v>
      </c>
      <c r="F12" s="43">
        <v>52.4</v>
      </c>
      <c r="G12" s="34"/>
      <c r="H12" s="34">
        <f t="shared" si="0"/>
        <v>0</v>
      </c>
    </row>
    <row r="13" spans="1:8" ht="45">
      <c r="A13" s="40">
        <f t="shared" si="1"/>
        <v>4</v>
      </c>
      <c r="B13" s="40"/>
      <c r="C13" s="40" t="s">
        <v>800</v>
      </c>
      <c r="D13" s="41" t="s">
        <v>803</v>
      </c>
      <c r="E13" s="42" t="s">
        <v>992</v>
      </c>
      <c r="F13" s="43">
        <v>52.4</v>
      </c>
      <c r="G13" s="34"/>
      <c r="H13" s="34">
        <f t="shared" si="0"/>
        <v>0</v>
      </c>
    </row>
    <row r="14" spans="1:8" ht="33.75">
      <c r="A14" s="40">
        <f t="shared" si="1"/>
        <v>5</v>
      </c>
      <c r="B14" s="40"/>
      <c r="C14" s="40" t="s">
        <v>800</v>
      </c>
      <c r="D14" s="41" t="s">
        <v>804</v>
      </c>
      <c r="E14" s="42" t="s">
        <v>992</v>
      </c>
      <c r="F14" s="43">
        <v>52.4</v>
      </c>
      <c r="G14" s="34"/>
      <c r="H14" s="34">
        <f t="shared" si="0"/>
        <v>0</v>
      </c>
    </row>
    <row r="15" spans="1:8" ht="33.75">
      <c r="A15" s="40">
        <f t="shared" si="1"/>
        <v>6</v>
      </c>
      <c r="B15" s="40"/>
      <c r="C15" s="40" t="s">
        <v>800</v>
      </c>
      <c r="D15" s="41" t="s">
        <v>805</v>
      </c>
      <c r="E15" s="42" t="s">
        <v>806</v>
      </c>
      <c r="F15" s="43">
        <v>5.31</v>
      </c>
      <c r="G15" s="34"/>
      <c r="H15" s="34">
        <f t="shared" si="0"/>
        <v>0</v>
      </c>
    </row>
    <row r="16" spans="1:8" ht="22.5">
      <c r="A16" s="40">
        <f t="shared" si="1"/>
        <v>7</v>
      </c>
      <c r="B16" s="40"/>
      <c r="C16" s="40" t="s">
        <v>800</v>
      </c>
      <c r="D16" s="41" t="s">
        <v>807</v>
      </c>
      <c r="E16" s="42" t="s">
        <v>1028</v>
      </c>
      <c r="F16" s="43">
        <v>28.73</v>
      </c>
      <c r="G16" s="34"/>
      <c r="H16" s="34">
        <f t="shared" si="0"/>
        <v>0</v>
      </c>
    </row>
    <row r="17" spans="1:8" ht="22.5">
      <c r="A17" s="40">
        <f t="shared" si="1"/>
        <v>8</v>
      </c>
      <c r="B17" s="40"/>
      <c r="C17" s="40" t="s">
        <v>800</v>
      </c>
      <c r="D17" s="41" t="s">
        <v>808</v>
      </c>
      <c r="E17" s="42" t="s">
        <v>1028</v>
      </c>
      <c r="F17" s="43">
        <v>28.73</v>
      </c>
      <c r="G17" s="34"/>
      <c r="H17" s="34">
        <f t="shared" si="0"/>
        <v>0</v>
      </c>
    </row>
    <row r="18" spans="1:8" ht="12.75" customHeight="1">
      <c r="A18" s="129" t="s">
        <v>809</v>
      </c>
      <c r="B18" s="129"/>
      <c r="C18" s="129"/>
      <c r="D18" s="129"/>
      <c r="E18" s="129"/>
      <c r="F18" s="129"/>
      <c r="G18" s="129"/>
      <c r="H18" s="44">
        <f>SUM(H11:H17)</f>
        <v>0</v>
      </c>
    </row>
    <row r="19" spans="1:8" ht="12.75">
      <c r="A19" s="53"/>
      <c r="B19" s="35" t="s">
        <v>419</v>
      </c>
      <c r="C19" s="36"/>
      <c r="D19" s="37" t="s">
        <v>810</v>
      </c>
      <c r="E19" s="35"/>
      <c r="F19" s="51"/>
      <c r="G19" s="52"/>
      <c r="H19" s="52"/>
    </row>
    <row r="20" spans="1:8" ht="22.5">
      <c r="A20" s="40">
        <f>A17+1</f>
        <v>9</v>
      </c>
      <c r="B20" s="40"/>
      <c r="C20" s="40" t="s">
        <v>421</v>
      </c>
      <c r="D20" s="41" t="s">
        <v>811</v>
      </c>
      <c r="E20" s="42" t="s">
        <v>992</v>
      </c>
      <c r="F20" s="43">
        <v>484.7</v>
      </c>
      <c r="G20" s="34"/>
      <c r="H20" s="34">
        <f>F20*G20</f>
        <v>0</v>
      </c>
    </row>
    <row r="21" spans="1:8" ht="56.25">
      <c r="A21" s="40">
        <f>A20+1</f>
        <v>10</v>
      </c>
      <c r="B21" s="40"/>
      <c r="C21" s="40" t="s">
        <v>421</v>
      </c>
      <c r="D21" s="41" t="s">
        <v>812</v>
      </c>
      <c r="E21" s="42" t="s">
        <v>1028</v>
      </c>
      <c r="F21" s="43">
        <v>391.01</v>
      </c>
      <c r="G21" s="34"/>
      <c r="H21" s="34">
        <f>F21*G21</f>
        <v>0</v>
      </c>
    </row>
    <row r="22" spans="1:8" ht="56.25">
      <c r="A22" s="40">
        <f>A21+1</f>
        <v>11</v>
      </c>
      <c r="B22" s="40"/>
      <c r="C22" s="40" t="s">
        <v>421</v>
      </c>
      <c r="D22" s="41" t="s">
        <v>813</v>
      </c>
      <c r="E22" s="42" t="s">
        <v>1028</v>
      </c>
      <c r="F22" s="43">
        <v>463.72</v>
      </c>
      <c r="G22" s="34"/>
      <c r="H22" s="34">
        <f>F22*G22</f>
        <v>0</v>
      </c>
    </row>
    <row r="23" spans="1:8" ht="12.75" customHeight="1">
      <c r="A23" s="129" t="s">
        <v>814</v>
      </c>
      <c r="B23" s="129"/>
      <c r="C23" s="129"/>
      <c r="D23" s="129"/>
      <c r="E23" s="129"/>
      <c r="F23" s="129"/>
      <c r="G23" s="129"/>
      <c r="H23" s="44">
        <f>SUM(H20:H22)</f>
        <v>0</v>
      </c>
    </row>
    <row r="24" spans="1:8" ht="12.75">
      <c r="A24" s="53"/>
      <c r="B24" s="35"/>
      <c r="C24" s="36"/>
      <c r="D24" s="37" t="s">
        <v>923</v>
      </c>
      <c r="E24" s="35"/>
      <c r="F24" s="51"/>
      <c r="G24" s="52"/>
      <c r="H24" s="52"/>
    </row>
    <row r="25" spans="1:8" ht="12.75">
      <c r="A25" s="53"/>
      <c r="B25" s="35" t="s">
        <v>815</v>
      </c>
      <c r="C25" s="36"/>
      <c r="D25" s="37" t="s">
        <v>816</v>
      </c>
      <c r="E25" s="35"/>
      <c r="F25" s="51"/>
      <c r="G25" s="52"/>
      <c r="H25" s="52"/>
    </row>
    <row r="26" spans="1:8" ht="33.75">
      <c r="A26" s="40">
        <v>12</v>
      </c>
      <c r="B26" s="40"/>
      <c r="C26" s="40" t="s">
        <v>817</v>
      </c>
      <c r="D26" s="41" t="s">
        <v>818</v>
      </c>
      <c r="E26" s="42" t="s">
        <v>992</v>
      </c>
      <c r="F26" s="43">
        <v>604.2</v>
      </c>
      <c r="G26" s="34"/>
      <c r="H26" s="34">
        <f>F26*G26</f>
        <v>0</v>
      </c>
    </row>
    <row r="27" spans="1:8" ht="45">
      <c r="A27" s="40">
        <f>A26+1</f>
        <v>13</v>
      </c>
      <c r="B27" s="40"/>
      <c r="C27" s="40" t="s">
        <v>817</v>
      </c>
      <c r="D27" s="41" t="s">
        <v>819</v>
      </c>
      <c r="E27" s="42" t="s">
        <v>992</v>
      </c>
      <c r="F27" s="43">
        <v>194.4</v>
      </c>
      <c r="G27" s="34"/>
      <c r="H27" s="34">
        <f>F27*G27</f>
        <v>0</v>
      </c>
    </row>
    <row r="28" spans="1:8" ht="12.75" customHeight="1">
      <c r="A28" s="129" t="s">
        <v>820</v>
      </c>
      <c r="B28" s="129"/>
      <c r="C28" s="129"/>
      <c r="D28" s="129"/>
      <c r="E28" s="129"/>
      <c r="F28" s="129"/>
      <c r="G28" s="129"/>
      <c r="H28" s="44">
        <f>SUM(H26:H27)</f>
        <v>0</v>
      </c>
    </row>
    <row r="29" spans="1:8" ht="21">
      <c r="A29" s="53"/>
      <c r="B29" s="35" t="s">
        <v>815</v>
      </c>
      <c r="C29" s="36"/>
      <c r="D29" s="37" t="s">
        <v>821</v>
      </c>
      <c r="E29" s="35"/>
      <c r="F29" s="51"/>
      <c r="G29" s="52"/>
      <c r="H29" s="52"/>
    </row>
    <row r="30" spans="1:8" ht="45">
      <c r="A30" s="40">
        <f>A27+1</f>
        <v>14</v>
      </c>
      <c r="B30" s="40"/>
      <c r="C30" s="40" t="s">
        <v>817</v>
      </c>
      <c r="D30" s="41" t="s">
        <v>822</v>
      </c>
      <c r="E30" s="42" t="s">
        <v>992</v>
      </c>
      <c r="F30" s="43">
        <v>604.2</v>
      </c>
      <c r="G30" s="34"/>
      <c r="H30" s="34">
        <f aca="true" t="shared" si="2" ref="H30:H35">F30*G30</f>
        <v>0</v>
      </c>
    </row>
    <row r="31" spans="1:8" ht="33.75">
      <c r="A31" s="40">
        <f>A30+1</f>
        <v>15</v>
      </c>
      <c r="B31" s="40"/>
      <c r="C31" s="40" t="s">
        <v>817</v>
      </c>
      <c r="D31" s="41" t="s">
        <v>823</v>
      </c>
      <c r="E31" s="42" t="s">
        <v>992</v>
      </c>
      <c r="F31" s="43">
        <v>604.2</v>
      </c>
      <c r="G31" s="34"/>
      <c r="H31" s="34">
        <f t="shared" si="2"/>
        <v>0</v>
      </c>
    </row>
    <row r="32" spans="1:8" ht="22.5">
      <c r="A32" s="40">
        <f>A31+1</f>
        <v>16</v>
      </c>
      <c r="B32" s="40"/>
      <c r="C32" s="40" t="s">
        <v>817</v>
      </c>
      <c r="D32" s="41" t="s">
        <v>824</v>
      </c>
      <c r="E32" s="42" t="s">
        <v>992</v>
      </c>
      <c r="F32" s="43">
        <v>604.2</v>
      </c>
      <c r="G32" s="34"/>
      <c r="H32" s="34">
        <f t="shared" si="2"/>
        <v>0</v>
      </c>
    </row>
    <row r="33" spans="1:8" ht="22.5">
      <c r="A33" s="40">
        <f>A32+1</f>
        <v>17</v>
      </c>
      <c r="B33" s="40"/>
      <c r="C33" s="40" t="s">
        <v>817</v>
      </c>
      <c r="D33" s="41" t="s">
        <v>825</v>
      </c>
      <c r="E33" s="42" t="s">
        <v>992</v>
      </c>
      <c r="F33" s="43">
        <v>604.2</v>
      </c>
      <c r="G33" s="34"/>
      <c r="H33" s="34">
        <f t="shared" si="2"/>
        <v>0</v>
      </c>
    </row>
    <row r="34" spans="1:8" ht="33.75">
      <c r="A34" s="40">
        <f>A33+1</f>
        <v>18</v>
      </c>
      <c r="B34" s="40"/>
      <c r="C34" s="40" t="s">
        <v>817</v>
      </c>
      <c r="D34" s="41" t="s">
        <v>826</v>
      </c>
      <c r="E34" s="42" t="s">
        <v>992</v>
      </c>
      <c r="F34" s="43">
        <v>604.2</v>
      </c>
      <c r="G34" s="34"/>
      <c r="H34" s="34">
        <f t="shared" si="2"/>
        <v>0</v>
      </c>
    </row>
    <row r="35" spans="1:8" ht="33.75">
      <c r="A35" s="40">
        <f>A34+1</f>
        <v>19</v>
      </c>
      <c r="B35" s="40"/>
      <c r="C35" s="40" t="s">
        <v>817</v>
      </c>
      <c r="D35" s="41" t="s">
        <v>827</v>
      </c>
      <c r="E35" s="42" t="s">
        <v>992</v>
      </c>
      <c r="F35" s="43">
        <v>604.2</v>
      </c>
      <c r="G35" s="34"/>
      <c r="H35" s="34">
        <f t="shared" si="2"/>
        <v>0</v>
      </c>
    </row>
    <row r="36" spans="1:8" ht="12.75" customHeight="1">
      <c r="A36" s="129" t="s">
        <v>828</v>
      </c>
      <c r="B36" s="129"/>
      <c r="C36" s="129"/>
      <c r="D36" s="129"/>
      <c r="E36" s="129"/>
      <c r="F36" s="129"/>
      <c r="G36" s="129"/>
      <c r="H36" s="44">
        <f>SUM(H30:H35)</f>
        <v>0</v>
      </c>
    </row>
    <row r="37" spans="1:8" ht="12.75">
      <c r="A37" s="53"/>
      <c r="B37" s="35" t="s">
        <v>815</v>
      </c>
      <c r="C37" s="36"/>
      <c r="D37" s="37" t="s">
        <v>829</v>
      </c>
      <c r="E37" s="35"/>
      <c r="F37" s="51"/>
      <c r="G37" s="52"/>
      <c r="H37" s="52"/>
    </row>
    <row r="38" spans="1:8" ht="45">
      <c r="A38" s="40">
        <f>A35+1</f>
        <v>20</v>
      </c>
      <c r="B38" s="40"/>
      <c r="C38" s="40" t="s">
        <v>817</v>
      </c>
      <c r="D38" s="41" t="s">
        <v>822</v>
      </c>
      <c r="E38" s="42" t="s">
        <v>992</v>
      </c>
      <c r="F38" s="43">
        <v>194.4</v>
      </c>
      <c r="G38" s="34"/>
      <c r="H38" s="34">
        <f>F38*G38</f>
        <v>0</v>
      </c>
    </row>
    <row r="39" spans="1:8" ht="33.75">
      <c r="A39" s="40">
        <f>A38+1</f>
        <v>21</v>
      </c>
      <c r="B39" s="40"/>
      <c r="C39" s="40" t="s">
        <v>817</v>
      </c>
      <c r="D39" s="41" t="s">
        <v>823</v>
      </c>
      <c r="E39" s="42" t="s">
        <v>992</v>
      </c>
      <c r="F39" s="43">
        <v>194.4</v>
      </c>
      <c r="G39" s="34"/>
      <c r="H39" s="34">
        <f>F39*G39</f>
        <v>0</v>
      </c>
    </row>
    <row r="40" spans="1:8" ht="22.5">
      <c r="A40" s="40">
        <f>A39+1</f>
        <v>22</v>
      </c>
      <c r="B40" s="40"/>
      <c r="C40" s="40" t="s">
        <v>817</v>
      </c>
      <c r="D40" s="41" t="s">
        <v>824</v>
      </c>
      <c r="E40" s="42" t="s">
        <v>992</v>
      </c>
      <c r="F40" s="43">
        <v>194.4</v>
      </c>
      <c r="G40" s="34"/>
      <c r="H40" s="34">
        <f>F40*G40</f>
        <v>0</v>
      </c>
    </row>
    <row r="41" spans="1:8" ht="22.5">
      <c r="A41" s="40">
        <f>A40+1</f>
        <v>23</v>
      </c>
      <c r="B41" s="40"/>
      <c r="C41" s="40" t="s">
        <v>817</v>
      </c>
      <c r="D41" s="41" t="s">
        <v>825</v>
      </c>
      <c r="E41" s="42" t="s">
        <v>992</v>
      </c>
      <c r="F41" s="43">
        <v>194.4</v>
      </c>
      <c r="G41" s="34"/>
      <c r="H41" s="34">
        <f>F41*G41</f>
        <v>0</v>
      </c>
    </row>
    <row r="42" spans="1:8" ht="12.75" customHeight="1">
      <c r="A42" s="129" t="s">
        <v>830</v>
      </c>
      <c r="B42" s="129"/>
      <c r="C42" s="129"/>
      <c r="D42" s="129"/>
      <c r="E42" s="129"/>
      <c r="F42" s="129"/>
      <c r="G42" s="129"/>
      <c r="H42" s="44">
        <f>SUM(H38:H41)</f>
        <v>0</v>
      </c>
    </row>
    <row r="43" spans="1:8" ht="12.75">
      <c r="A43" s="53"/>
      <c r="B43" s="35" t="s">
        <v>815</v>
      </c>
      <c r="C43" s="36"/>
      <c r="D43" s="37" t="s">
        <v>831</v>
      </c>
      <c r="E43" s="35"/>
      <c r="F43" s="51"/>
      <c r="G43" s="52"/>
      <c r="H43" s="52"/>
    </row>
    <row r="44" spans="1:8" ht="45">
      <c r="A44" s="40">
        <f>A41+1</f>
        <v>24</v>
      </c>
      <c r="B44" s="40"/>
      <c r="C44" s="40" t="s">
        <v>832</v>
      </c>
      <c r="D44" s="41" t="s">
        <v>833</v>
      </c>
      <c r="E44" s="42" t="s">
        <v>992</v>
      </c>
      <c r="F44" s="43">
        <v>9.3</v>
      </c>
      <c r="G44" s="34"/>
      <c r="H44" s="54">
        <f aca="true" t="shared" si="3" ref="H44:H49">F44*G44</f>
        <v>0</v>
      </c>
    </row>
    <row r="45" spans="1:8" ht="45">
      <c r="A45" s="40">
        <f>A44+1</f>
        <v>25</v>
      </c>
      <c r="B45" s="40"/>
      <c r="C45" s="40" t="s">
        <v>832</v>
      </c>
      <c r="D45" s="41" t="s">
        <v>834</v>
      </c>
      <c r="E45" s="42" t="s">
        <v>992</v>
      </c>
      <c r="F45" s="43">
        <v>24.1</v>
      </c>
      <c r="G45" s="34"/>
      <c r="H45" s="54">
        <f t="shared" si="3"/>
        <v>0</v>
      </c>
    </row>
    <row r="46" spans="1:8" ht="45">
      <c r="A46" s="40">
        <f>A45+1</f>
        <v>26</v>
      </c>
      <c r="B46" s="40"/>
      <c r="C46" s="40" t="s">
        <v>832</v>
      </c>
      <c r="D46" s="41" t="s">
        <v>835</v>
      </c>
      <c r="E46" s="42" t="s">
        <v>992</v>
      </c>
      <c r="F46" s="43">
        <v>331.5</v>
      </c>
      <c r="G46" s="34"/>
      <c r="H46" s="54">
        <f t="shared" si="3"/>
        <v>0</v>
      </c>
    </row>
    <row r="47" spans="1:8" ht="45">
      <c r="A47" s="40">
        <f>A46+1</f>
        <v>27</v>
      </c>
      <c r="B47" s="40"/>
      <c r="C47" s="40" t="s">
        <v>832</v>
      </c>
      <c r="D47" s="41" t="s">
        <v>466</v>
      </c>
      <c r="E47" s="42" t="s">
        <v>992</v>
      </c>
      <c r="F47" s="43">
        <v>76.1</v>
      </c>
      <c r="G47" s="34"/>
      <c r="H47" s="54">
        <f t="shared" si="3"/>
        <v>0</v>
      </c>
    </row>
    <row r="48" spans="1:8" ht="45">
      <c r="A48" s="40">
        <f>A47+1</f>
        <v>28</v>
      </c>
      <c r="B48" s="40"/>
      <c r="C48" s="40" t="s">
        <v>832</v>
      </c>
      <c r="D48" s="41" t="s">
        <v>467</v>
      </c>
      <c r="E48" s="42" t="s">
        <v>992</v>
      </c>
      <c r="F48" s="43">
        <v>264.4</v>
      </c>
      <c r="G48" s="34"/>
      <c r="H48" s="54">
        <f t="shared" si="3"/>
        <v>0</v>
      </c>
    </row>
    <row r="49" spans="1:8" ht="45">
      <c r="A49" s="40">
        <f>A48+1</f>
        <v>29</v>
      </c>
      <c r="B49" s="40"/>
      <c r="C49" s="40" t="s">
        <v>832</v>
      </c>
      <c r="D49" s="41" t="s">
        <v>468</v>
      </c>
      <c r="E49" s="42" t="s">
        <v>992</v>
      </c>
      <c r="F49" s="43">
        <v>33.3</v>
      </c>
      <c r="G49" s="34"/>
      <c r="H49" s="54">
        <f t="shared" si="3"/>
        <v>0</v>
      </c>
    </row>
    <row r="50" spans="1:8" ht="12.75">
      <c r="A50" s="53"/>
      <c r="B50" s="35" t="s">
        <v>815</v>
      </c>
      <c r="C50" s="36"/>
      <c r="D50" s="37" t="s">
        <v>469</v>
      </c>
      <c r="E50" s="35"/>
      <c r="F50" s="51"/>
      <c r="G50" s="52"/>
      <c r="H50" s="52"/>
    </row>
    <row r="51" spans="1:8" ht="45">
      <c r="A51" s="40">
        <f>A49+1</f>
        <v>30</v>
      </c>
      <c r="B51" s="40"/>
      <c r="C51" s="40" t="s">
        <v>817</v>
      </c>
      <c r="D51" s="41" t="s">
        <v>470</v>
      </c>
      <c r="E51" s="42" t="s">
        <v>992</v>
      </c>
      <c r="F51" s="43">
        <v>59.9</v>
      </c>
      <c r="G51" s="34"/>
      <c r="H51" s="34">
        <f>F51*G51</f>
        <v>0</v>
      </c>
    </row>
    <row r="52" spans="1:8" ht="33.75">
      <c r="A52" s="40">
        <f>A51+1</f>
        <v>31</v>
      </c>
      <c r="B52" s="40"/>
      <c r="C52" s="40" t="s">
        <v>817</v>
      </c>
      <c r="D52" s="41" t="s">
        <v>471</v>
      </c>
      <c r="E52" s="42" t="s">
        <v>992</v>
      </c>
      <c r="F52" s="43">
        <v>59.9</v>
      </c>
      <c r="G52" s="34"/>
      <c r="H52" s="34">
        <f>F52*G52</f>
        <v>0</v>
      </c>
    </row>
    <row r="53" spans="1:8" ht="45">
      <c r="A53" s="40">
        <f>A52+1</f>
        <v>32</v>
      </c>
      <c r="B53" s="40"/>
      <c r="C53" s="40" t="s">
        <v>472</v>
      </c>
      <c r="D53" s="41" t="s">
        <v>473</v>
      </c>
      <c r="E53" s="42" t="s">
        <v>992</v>
      </c>
      <c r="F53" s="43">
        <v>59.9</v>
      </c>
      <c r="G53" s="34"/>
      <c r="H53" s="34">
        <f>F53*G53</f>
        <v>0</v>
      </c>
    </row>
    <row r="54" spans="1:8" ht="33.75">
      <c r="A54" s="40">
        <f>A53+1</f>
        <v>33</v>
      </c>
      <c r="B54" s="40"/>
      <c r="C54" s="40" t="s">
        <v>472</v>
      </c>
      <c r="D54" s="41" t="s">
        <v>474</v>
      </c>
      <c r="E54" s="42" t="s">
        <v>992</v>
      </c>
      <c r="F54" s="43">
        <v>59.9</v>
      </c>
      <c r="G54" s="34"/>
      <c r="H54" s="34">
        <f>F54*G54</f>
        <v>0</v>
      </c>
    </row>
    <row r="55" spans="1:8" ht="12.75" customHeight="1">
      <c r="A55" s="129" t="s">
        <v>475</v>
      </c>
      <c r="B55" s="129"/>
      <c r="C55" s="129"/>
      <c r="D55" s="129"/>
      <c r="E55" s="129"/>
      <c r="F55" s="129"/>
      <c r="G55" s="129"/>
      <c r="H55" s="44">
        <f>SUM(H51:H54)</f>
        <v>0</v>
      </c>
    </row>
    <row r="56" spans="1:8" ht="12.75">
      <c r="A56" s="53"/>
      <c r="B56" s="35" t="s">
        <v>476</v>
      </c>
      <c r="C56" s="36"/>
      <c r="D56" s="37" t="s">
        <v>477</v>
      </c>
      <c r="E56" s="35"/>
      <c r="F56" s="51"/>
      <c r="G56" s="52"/>
      <c r="H56" s="52"/>
    </row>
    <row r="57" spans="1:8" ht="22.5">
      <c r="A57" s="40">
        <f>A54+1</f>
        <v>34</v>
      </c>
      <c r="B57" s="40"/>
      <c r="C57" s="40" t="s">
        <v>478</v>
      </c>
      <c r="D57" s="41" t="s">
        <v>479</v>
      </c>
      <c r="E57" s="42" t="s">
        <v>987</v>
      </c>
      <c r="F57" s="43">
        <v>101.8</v>
      </c>
      <c r="G57" s="34"/>
      <c r="H57" s="34">
        <f aca="true" t="shared" si="4" ref="H57:H62">F57*G57</f>
        <v>0</v>
      </c>
    </row>
    <row r="58" spans="1:8" ht="12.75">
      <c r="A58" s="40">
        <f>A57+1</f>
        <v>35</v>
      </c>
      <c r="B58" s="40"/>
      <c r="C58" s="40" t="s">
        <v>478</v>
      </c>
      <c r="D58" s="41" t="s">
        <v>480</v>
      </c>
      <c r="E58" s="42" t="s">
        <v>1028</v>
      </c>
      <c r="F58" s="43">
        <v>6.87</v>
      </c>
      <c r="G58" s="34"/>
      <c r="H58" s="34">
        <f t="shared" si="4"/>
        <v>0</v>
      </c>
    </row>
    <row r="59" spans="1:8" ht="33.75">
      <c r="A59" s="40">
        <f>A58+1</f>
        <v>36</v>
      </c>
      <c r="B59" s="40"/>
      <c r="C59" s="40" t="s">
        <v>478</v>
      </c>
      <c r="D59" s="41" t="s">
        <v>481</v>
      </c>
      <c r="E59" s="42" t="s">
        <v>987</v>
      </c>
      <c r="F59" s="43">
        <v>11.9</v>
      </c>
      <c r="G59" s="34"/>
      <c r="H59" s="34">
        <f t="shared" si="4"/>
        <v>0</v>
      </c>
    </row>
    <row r="60" spans="1:8" ht="22.5">
      <c r="A60" s="40">
        <f>A59+1</f>
        <v>37</v>
      </c>
      <c r="B60" s="40"/>
      <c r="C60" s="40" t="s">
        <v>478</v>
      </c>
      <c r="D60" s="41" t="s">
        <v>482</v>
      </c>
      <c r="E60" s="42" t="s">
        <v>987</v>
      </c>
      <c r="F60" s="43">
        <v>89.9</v>
      </c>
      <c r="G60" s="34"/>
      <c r="H60" s="34">
        <f t="shared" si="4"/>
        <v>0</v>
      </c>
    </row>
    <row r="61" spans="1:8" ht="33.75">
      <c r="A61" s="40">
        <f>A60+1</f>
        <v>38</v>
      </c>
      <c r="B61" s="40"/>
      <c r="C61" s="40" t="s">
        <v>478</v>
      </c>
      <c r="D61" s="41" t="s">
        <v>483</v>
      </c>
      <c r="E61" s="42" t="s">
        <v>987</v>
      </c>
      <c r="F61" s="43">
        <v>66.3</v>
      </c>
      <c r="G61" s="34"/>
      <c r="H61" s="34">
        <f t="shared" si="4"/>
        <v>0</v>
      </c>
    </row>
    <row r="62" spans="1:8" ht="22.5">
      <c r="A62" s="40">
        <f>A61+1</f>
        <v>39</v>
      </c>
      <c r="B62" s="40"/>
      <c r="C62" s="40" t="s">
        <v>478</v>
      </c>
      <c r="D62" s="41" t="s">
        <v>484</v>
      </c>
      <c r="E62" s="42" t="s">
        <v>987</v>
      </c>
      <c r="F62" s="43">
        <v>85.6</v>
      </c>
      <c r="G62" s="34"/>
      <c r="H62" s="34">
        <f t="shared" si="4"/>
        <v>0</v>
      </c>
    </row>
    <row r="63" spans="1:8" ht="12.75" customHeight="1">
      <c r="A63" s="129" t="s">
        <v>485</v>
      </c>
      <c r="B63" s="129"/>
      <c r="C63" s="129"/>
      <c r="D63" s="129"/>
      <c r="E63" s="129"/>
      <c r="F63" s="129"/>
      <c r="G63" s="129"/>
      <c r="H63" s="44">
        <f>SUM(H57:H62)</f>
        <v>0</v>
      </c>
    </row>
    <row r="64" spans="1:8" ht="12.75">
      <c r="A64" s="53"/>
      <c r="B64" s="35" t="s">
        <v>486</v>
      </c>
      <c r="C64" s="36"/>
      <c r="D64" s="37" t="s">
        <v>487</v>
      </c>
      <c r="E64" s="35"/>
      <c r="F64" s="51"/>
      <c r="G64" s="52"/>
      <c r="H64" s="52"/>
    </row>
    <row r="65" spans="1:8" ht="22.5">
      <c r="A65" s="40">
        <f>A62+1</f>
        <v>40</v>
      </c>
      <c r="B65" s="40"/>
      <c r="C65" s="40" t="s">
        <v>488</v>
      </c>
      <c r="D65" s="41" t="s">
        <v>489</v>
      </c>
      <c r="E65" s="42" t="s">
        <v>1028</v>
      </c>
      <c r="F65" s="43">
        <v>1.5</v>
      </c>
      <c r="G65" s="34"/>
      <c r="H65" s="34">
        <f>F65*G65</f>
        <v>0</v>
      </c>
    </row>
    <row r="66" spans="1:8" ht="33.75">
      <c r="A66" s="40">
        <f>A65+1</f>
        <v>41</v>
      </c>
      <c r="B66" s="40"/>
      <c r="C66" s="40" t="s">
        <v>488</v>
      </c>
      <c r="D66" s="41" t="s">
        <v>490</v>
      </c>
      <c r="E66" s="42" t="s">
        <v>1028</v>
      </c>
      <c r="F66" s="43">
        <v>1.5</v>
      </c>
      <c r="G66" s="34"/>
      <c r="H66" s="34">
        <f>F66*G66</f>
        <v>0</v>
      </c>
    </row>
    <row r="67" spans="1:8" ht="22.5">
      <c r="A67" s="40">
        <f>A66+1</f>
        <v>42</v>
      </c>
      <c r="B67" s="40"/>
      <c r="C67" s="40" t="s">
        <v>488</v>
      </c>
      <c r="D67" s="41" t="s">
        <v>491</v>
      </c>
      <c r="E67" s="42" t="s">
        <v>1028</v>
      </c>
      <c r="F67" s="43">
        <v>48.47</v>
      </c>
      <c r="G67" s="34"/>
      <c r="H67" s="34">
        <f>F67*G67</f>
        <v>0</v>
      </c>
    </row>
    <row r="68" spans="1:8" ht="22.5">
      <c r="A68" s="40">
        <f>A67+1</f>
        <v>43</v>
      </c>
      <c r="B68" s="40"/>
      <c r="C68" s="40" t="s">
        <v>488</v>
      </c>
      <c r="D68" s="41" t="s">
        <v>492</v>
      </c>
      <c r="E68" s="42" t="s">
        <v>992</v>
      </c>
      <c r="F68" s="43">
        <v>484.7</v>
      </c>
      <c r="G68" s="34"/>
      <c r="H68" s="34">
        <f>F68*G68</f>
        <v>0</v>
      </c>
    </row>
    <row r="69" spans="1:8" ht="22.5">
      <c r="A69" s="40">
        <f>A68+1</f>
        <v>44</v>
      </c>
      <c r="B69" s="55"/>
      <c r="C69" s="55" t="s">
        <v>488</v>
      </c>
      <c r="D69" s="56" t="s">
        <v>493</v>
      </c>
      <c r="E69" s="57" t="s">
        <v>992</v>
      </c>
      <c r="F69" s="30">
        <v>484.7</v>
      </c>
      <c r="G69" s="34"/>
      <c r="H69" s="34">
        <f>F69*G69</f>
        <v>0</v>
      </c>
    </row>
    <row r="70" spans="1:8" ht="12.75" customHeight="1">
      <c r="A70" s="129" t="s">
        <v>494</v>
      </c>
      <c r="B70" s="129"/>
      <c r="C70" s="129"/>
      <c r="D70" s="129"/>
      <c r="E70" s="129"/>
      <c r="F70" s="129"/>
      <c r="G70" s="129"/>
      <c r="H70" s="44">
        <f>SUM(H65:H69)</f>
        <v>0</v>
      </c>
    </row>
  </sheetData>
  <sheetProtection selectLockedCells="1" selectUnlockedCells="1"/>
  <mergeCells count="11">
    <mergeCell ref="A63:G63"/>
    <mergeCell ref="A70:G70"/>
    <mergeCell ref="A23:G23"/>
    <mergeCell ref="A28:G28"/>
    <mergeCell ref="A36:G36"/>
    <mergeCell ref="A42:G42"/>
    <mergeCell ref="A2:H2"/>
    <mergeCell ref="B3:G3"/>
    <mergeCell ref="A9:G9"/>
    <mergeCell ref="A18:G18"/>
    <mergeCell ref="A55:G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00390625" style="0" customWidth="1"/>
    <col min="4" max="4" width="49.421875" style="0" customWidth="1"/>
  </cols>
  <sheetData>
    <row r="1" spans="1:8" ht="15">
      <c r="A1" s="58"/>
      <c r="B1" s="95" t="s">
        <v>1186</v>
      </c>
      <c r="C1" s="58"/>
      <c r="D1" s="95" t="s">
        <v>1187</v>
      </c>
      <c r="E1" s="58"/>
      <c r="F1" s="59"/>
      <c r="G1" s="58"/>
      <c r="H1" s="60" t="s">
        <v>495</v>
      </c>
    </row>
    <row r="2" spans="1:8" ht="45" customHeight="1">
      <c r="A2" s="126" t="s">
        <v>1183</v>
      </c>
      <c r="B2" s="126"/>
      <c r="C2" s="126"/>
      <c r="D2" s="126"/>
      <c r="E2" s="126"/>
      <c r="F2" s="126"/>
      <c r="G2" s="126"/>
      <c r="H2" s="126"/>
    </row>
    <row r="3" spans="1:8" ht="15.75" customHeight="1">
      <c r="A3" s="130" t="s">
        <v>496</v>
      </c>
      <c r="B3" s="130"/>
      <c r="C3" s="130"/>
      <c r="D3" s="130"/>
      <c r="E3" s="130"/>
      <c r="F3" s="130"/>
      <c r="G3" s="130"/>
      <c r="H3" s="130"/>
    </row>
    <row r="4" spans="1:8" ht="12.75">
      <c r="A4" s="131"/>
      <c r="B4" s="131"/>
      <c r="C4" s="131"/>
      <c r="D4" s="131"/>
      <c r="E4" s="131"/>
      <c r="F4" s="131"/>
      <c r="G4" s="131"/>
      <c r="H4" s="131"/>
    </row>
    <row r="5" spans="1:8" ht="33.75">
      <c r="A5" s="61" t="s">
        <v>882</v>
      </c>
      <c r="B5" s="62" t="s">
        <v>497</v>
      </c>
      <c r="C5" s="62" t="s">
        <v>498</v>
      </c>
      <c r="D5" s="61" t="s">
        <v>499</v>
      </c>
      <c r="E5" s="62" t="s">
        <v>500</v>
      </c>
      <c r="F5" s="63" t="s">
        <v>501</v>
      </c>
      <c r="G5" s="64" t="s">
        <v>502</v>
      </c>
      <c r="H5" s="64" t="s">
        <v>503</v>
      </c>
    </row>
    <row r="6" spans="1:8" ht="12.75">
      <c r="A6" s="65"/>
      <c r="B6" s="66" t="s">
        <v>504</v>
      </c>
      <c r="C6" s="65"/>
      <c r="D6" s="67" t="s">
        <v>505</v>
      </c>
      <c r="E6" s="68"/>
      <c r="F6" s="69"/>
      <c r="G6" s="70"/>
      <c r="H6" s="71"/>
    </row>
    <row r="7" spans="1:8" ht="12.75">
      <c r="A7" s="65"/>
      <c r="B7" s="72"/>
      <c r="C7" s="65"/>
      <c r="D7" s="67" t="s">
        <v>922</v>
      </c>
      <c r="E7" s="68"/>
      <c r="F7" s="69"/>
      <c r="G7" s="70"/>
      <c r="H7" s="71"/>
    </row>
    <row r="8" spans="1:8" ht="22.5">
      <c r="A8" s="73">
        <v>1</v>
      </c>
      <c r="B8" s="74"/>
      <c r="C8" s="75" t="s">
        <v>506</v>
      </c>
      <c r="D8" s="76" t="s">
        <v>507</v>
      </c>
      <c r="E8" s="77" t="s">
        <v>508</v>
      </c>
      <c r="F8" s="78">
        <v>0.04</v>
      </c>
      <c r="G8" s="54"/>
      <c r="H8" s="79">
        <f>F8*G8</f>
        <v>0</v>
      </c>
    </row>
    <row r="9" spans="1:8" ht="12.75">
      <c r="A9" s="73">
        <v>2</v>
      </c>
      <c r="B9" s="74"/>
      <c r="C9" s="75" t="s">
        <v>506</v>
      </c>
      <c r="D9" s="76" t="s">
        <v>509</v>
      </c>
      <c r="E9" s="77" t="s">
        <v>1028</v>
      </c>
      <c r="F9" s="78">
        <v>62.5</v>
      </c>
      <c r="G9" s="54"/>
      <c r="H9" s="79">
        <f>F9*G9</f>
        <v>0</v>
      </c>
    </row>
    <row r="10" spans="1:8" ht="22.5">
      <c r="A10" s="73">
        <v>3</v>
      </c>
      <c r="B10" s="74"/>
      <c r="C10" s="75" t="s">
        <v>506</v>
      </c>
      <c r="D10" s="76" t="s">
        <v>510</v>
      </c>
      <c r="E10" s="77" t="s">
        <v>1028</v>
      </c>
      <c r="F10" s="78">
        <v>49.9</v>
      </c>
      <c r="G10" s="54"/>
      <c r="H10" s="79">
        <f>F10*G10</f>
        <v>0</v>
      </c>
    </row>
    <row r="11" spans="1:8" ht="12.75">
      <c r="A11" s="73">
        <v>4</v>
      </c>
      <c r="B11" s="74"/>
      <c r="C11" s="75" t="s">
        <v>506</v>
      </c>
      <c r="D11" s="76" t="s">
        <v>511</v>
      </c>
      <c r="E11" s="77" t="s">
        <v>1028</v>
      </c>
      <c r="F11" s="78">
        <v>6.43</v>
      </c>
      <c r="G11" s="54"/>
      <c r="H11" s="79">
        <f>F11*G11</f>
        <v>0</v>
      </c>
    </row>
    <row r="12" spans="1:8" ht="33.75">
      <c r="A12" s="73">
        <v>5</v>
      </c>
      <c r="B12" s="74"/>
      <c r="C12" s="75" t="s">
        <v>506</v>
      </c>
      <c r="D12" s="76" t="s">
        <v>512</v>
      </c>
      <c r="E12" s="77" t="s">
        <v>1028</v>
      </c>
      <c r="F12" s="78">
        <v>4.9</v>
      </c>
      <c r="G12" s="54"/>
      <c r="H12" s="79">
        <f>F12*G12</f>
        <v>0</v>
      </c>
    </row>
    <row r="13" spans="1:8" ht="12.75">
      <c r="A13" s="66"/>
      <c r="B13" s="80"/>
      <c r="C13" s="65"/>
      <c r="D13" s="67" t="s">
        <v>513</v>
      </c>
      <c r="E13" s="68"/>
      <c r="F13" s="81"/>
      <c r="G13" s="70"/>
      <c r="H13" s="82"/>
    </row>
    <row r="14" spans="1:8" ht="12.75">
      <c r="A14" s="73">
        <v>6</v>
      </c>
      <c r="B14" s="74"/>
      <c r="C14" s="75" t="s">
        <v>506</v>
      </c>
      <c r="D14" s="76" t="s">
        <v>514</v>
      </c>
      <c r="E14" s="77" t="s">
        <v>987</v>
      </c>
      <c r="F14" s="78">
        <v>4</v>
      </c>
      <c r="G14" s="54"/>
      <c r="H14" s="79">
        <f aca="true" t="shared" si="0" ref="H14:H23">F14*G14</f>
        <v>0</v>
      </c>
    </row>
    <row r="15" spans="1:8" ht="12.75">
      <c r="A15" s="73">
        <v>7</v>
      </c>
      <c r="B15" s="74"/>
      <c r="C15" s="75" t="s">
        <v>506</v>
      </c>
      <c r="D15" s="76" t="s">
        <v>515</v>
      </c>
      <c r="E15" s="77" t="s">
        <v>987</v>
      </c>
      <c r="F15" s="78">
        <v>12</v>
      </c>
      <c r="G15" s="54"/>
      <c r="H15" s="79">
        <f t="shared" si="0"/>
        <v>0</v>
      </c>
    </row>
    <row r="16" spans="1:8" ht="12.75">
      <c r="A16" s="73">
        <v>8</v>
      </c>
      <c r="B16" s="74"/>
      <c r="C16" s="75" t="s">
        <v>506</v>
      </c>
      <c r="D16" s="76" t="s">
        <v>516</v>
      </c>
      <c r="E16" s="77" t="s">
        <v>987</v>
      </c>
      <c r="F16" s="78">
        <v>10.6</v>
      </c>
      <c r="G16" s="54"/>
      <c r="H16" s="79">
        <f t="shared" si="0"/>
        <v>0</v>
      </c>
    </row>
    <row r="17" spans="1:8" ht="12.75">
      <c r="A17" s="73">
        <v>9</v>
      </c>
      <c r="B17" s="74"/>
      <c r="C17" s="75" t="s">
        <v>506</v>
      </c>
      <c r="D17" s="76" t="s">
        <v>517</v>
      </c>
      <c r="E17" s="77" t="s">
        <v>987</v>
      </c>
      <c r="F17" s="78">
        <v>11.5</v>
      </c>
      <c r="G17" s="54"/>
      <c r="H17" s="79">
        <f t="shared" si="0"/>
        <v>0</v>
      </c>
    </row>
    <row r="18" spans="1:8" ht="22.5">
      <c r="A18" s="73">
        <v>10</v>
      </c>
      <c r="B18" s="74"/>
      <c r="C18" s="75" t="s">
        <v>506</v>
      </c>
      <c r="D18" s="76" t="s">
        <v>518</v>
      </c>
      <c r="E18" s="77" t="s">
        <v>1091</v>
      </c>
      <c r="F18" s="78">
        <v>4</v>
      </c>
      <c r="G18" s="54"/>
      <c r="H18" s="79">
        <f t="shared" si="0"/>
        <v>0</v>
      </c>
    </row>
    <row r="19" spans="1:8" ht="12.75">
      <c r="A19" s="73">
        <v>11</v>
      </c>
      <c r="B19" s="74"/>
      <c r="C19" s="75" t="s">
        <v>506</v>
      </c>
      <c r="D19" s="76" t="s">
        <v>519</v>
      </c>
      <c r="E19" s="77" t="s">
        <v>1091</v>
      </c>
      <c r="F19" s="78">
        <v>2</v>
      </c>
      <c r="G19" s="54"/>
      <c r="H19" s="79">
        <f t="shared" si="0"/>
        <v>0</v>
      </c>
    </row>
    <row r="20" spans="1:8" ht="12.75">
      <c r="A20" s="73">
        <v>12</v>
      </c>
      <c r="B20" s="74"/>
      <c r="C20" s="75" t="s">
        <v>506</v>
      </c>
      <c r="D20" s="76" t="s">
        <v>520</v>
      </c>
      <c r="E20" s="77" t="s">
        <v>1091</v>
      </c>
      <c r="F20" s="78">
        <v>2</v>
      </c>
      <c r="G20" s="54"/>
      <c r="H20" s="79">
        <f t="shared" si="0"/>
        <v>0</v>
      </c>
    </row>
    <row r="21" spans="1:8" ht="12.75">
      <c r="A21" s="73">
        <v>13</v>
      </c>
      <c r="B21" s="74"/>
      <c r="C21" s="75" t="s">
        <v>506</v>
      </c>
      <c r="D21" s="76" t="s">
        <v>521</v>
      </c>
      <c r="E21" s="83" t="s">
        <v>374</v>
      </c>
      <c r="F21" s="78">
        <v>1</v>
      </c>
      <c r="G21" s="54"/>
      <c r="H21" s="79">
        <f t="shared" si="0"/>
        <v>0</v>
      </c>
    </row>
    <row r="22" spans="1:8" ht="12.75">
      <c r="A22" s="73">
        <v>14</v>
      </c>
      <c r="B22" s="74"/>
      <c r="C22" s="75" t="s">
        <v>506</v>
      </c>
      <c r="D22" s="76" t="s">
        <v>522</v>
      </c>
      <c r="E22" s="83" t="s">
        <v>374</v>
      </c>
      <c r="F22" s="78">
        <v>1</v>
      </c>
      <c r="G22" s="54"/>
      <c r="H22" s="79">
        <f t="shared" si="0"/>
        <v>0</v>
      </c>
    </row>
    <row r="23" spans="1:8" ht="22.5">
      <c r="A23" s="73">
        <v>15</v>
      </c>
      <c r="B23" s="74"/>
      <c r="C23" s="75" t="s">
        <v>506</v>
      </c>
      <c r="D23" s="76" t="s">
        <v>523</v>
      </c>
      <c r="E23" s="77" t="s">
        <v>1091</v>
      </c>
      <c r="F23" s="78">
        <v>2</v>
      </c>
      <c r="G23" s="54"/>
      <c r="H23" s="79">
        <f t="shared" si="0"/>
        <v>0</v>
      </c>
    </row>
    <row r="24" spans="1:8" ht="12.75" customHeight="1">
      <c r="A24" s="129" t="s">
        <v>524</v>
      </c>
      <c r="B24" s="129"/>
      <c r="C24" s="129"/>
      <c r="D24" s="129"/>
      <c r="E24" s="129"/>
      <c r="F24" s="129"/>
      <c r="G24" s="129"/>
      <c r="H24" s="44">
        <f>SUM(H8:H23)</f>
        <v>0</v>
      </c>
    </row>
    <row r="25" spans="1:8" ht="12.75">
      <c r="A25" s="65"/>
      <c r="B25" s="66" t="s">
        <v>525</v>
      </c>
      <c r="C25" s="65"/>
      <c r="D25" s="67" t="s">
        <v>526</v>
      </c>
      <c r="E25" s="68"/>
      <c r="F25" s="69"/>
      <c r="G25" s="70"/>
      <c r="H25" s="71"/>
    </row>
    <row r="26" spans="1:8" ht="12.75">
      <c r="A26" s="65"/>
      <c r="B26" s="72"/>
      <c r="C26" s="65"/>
      <c r="D26" s="67" t="s">
        <v>922</v>
      </c>
      <c r="E26" s="68"/>
      <c r="F26" s="69"/>
      <c r="G26" s="70"/>
      <c r="H26" s="71"/>
    </row>
    <row r="27" spans="1:8" ht="22.5">
      <c r="A27" s="73">
        <v>16</v>
      </c>
      <c r="B27" s="74"/>
      <c r="C27" s="75" t="s">
        <v>506</v>
      </c>
      <c r="D27" s="76" t="s">
        <v>527</v>
      </c>
      <c r="E27" s="77" t="s">
        <v>508</v>
      </c>
      <c r="F27" s="78">
        <v>0.12</v>
      </c>
      <c r="G27" s="54"/>
      <c r="H27" s="79">
        <f>F27*G27</f>
        <v>0</v>
      </c>
    </row>
    <row r="28" spans="1:8" ht="22.5">
      <c r="A28" s="73">
        <v>17</v>
      </c>
      <c r="B28" s="74"/>
      <c r="C28" s="75" t="s">
        <v>506</v>
      </c>
      <c r="D28" s="76" t="s">
        <v>528</v>
      </c>
      <c r="E28" s="77" t="s">
        <v>1028</v>
      </c>
      <c r="F28" s="78">
        <v>128.2</v>
      </c>
      <c r="G28" s="54"/>
      <c r="H28" s="79">
        <f>F28*G28</f>
        <v>0</v>
      </c>
    </row>
    <row r="29" spans="1:8" ht="33.75">
      <c r="A29" s="73">
        <v>18</v>
      </c>
      <c r="B29" s="74"/>
      <c r="C29" s="75" t="s">
        <v>506</v>
      </c>
      <c r="D29" s="76" t="s">
        <v>529</v>
      </c>
      <c r="E29" s="77" t="s">
        <v>1028</v>
      </c>
      <c r="F29" s="78">
        <v>128.2</v>
      </c>
      <c r="G29" s="54"/>
      <c r="H29" s="79">
        <f>F29*G29</f>
        <v>0</v>
      </c>
    </row>
    <row r="30" spans="1:8" ht="22.5">
      <c r="A30" s="73">
        <v>19</v>
      </c>
      <c r="B30" s="74"/>
      <c r="C30" s="75" t="s">
        <v>506</v>
      </c>
      <c r="D30" s="76" t="s">
        <v>510</v>
      </c>
      <c r="E30" s="77" t="s">
        <v>1028</v>
      </c>
      <c r="F30" s="78">
        <v>86.3</v>
      </c>
      <c r="G30" s="54"/>
      <c r="H30" s="79">
        <f>F30*G30</f>
        <v>0</v>
      </c>
    </row>
    <row r="31" spans="1:8" ht="12.75">
      <c r="A31" s="73">
        <v>20</v>
      </c>
      <c r="B31" s="74"/>
      <c r="C31" s="75" t="s">
        <v>506</v>
      </c>
      <c r="D31" s="76" t="s">
        <v>511</v>
      </c>
      <c r="E31" s="77" t="s">
        <v>1028</v>
      </c>
      <c r="F31" s="78">
        <v>25.6</v>
      </c>
      <c r="G31" s="54"/>
      <c r="H31" s="79">
        <f>F31*G31</f>
        <v>0</v>
      </c>
    </row>
    <row r="32" spans="1:8" ht="12.75">
      <c r="A32" s="66"/>
      <c r="B32" s="80"/>
      <c r="C32" s="65"/>
      <c r="D32" s="67" t="s">
        <v>513</v>
      </c>
      <c r="E32" s="68"/>
      <c r="F32" s="81"/>
      <c r="G32" s="70"/>
      <c r="H32" s="82"/>
    </row>
    <row r="33" spans="1:8" ht="12.75">
      <c r="A33" s="73">
        <v>21</v>
      </c>
      <c r="B33" s="74"/>
      <c r="C33" s="75" t="s">
        <v>506</v>
      </c>
      <c r="D33" s="76" t="s">
        <v>516</v>
      </c>
      <c r="E33" s="77" t="s">
        <v>987</v>
      </c>
      <c r="F33" s="78">
        <v>41.4</v>
      </c>
      <c r="G33" s="54"/>
      <c r="H33" s="79">
        <f aca="true" t="shared" si="1" ref="H33:H54">F33*G33</f>
        <v>0</v>
      </c>
    </row>
    <row r="34" spans="1:8" ht="12.75">
      <c r="A34" s="73">
        <v>22</v>
      </c>
      <c r="B34" s="74"/>
      <c r="C34" s="75" t="s">
        <v>506</v>
      </c>
      <c r="D34" s="76" t="s">
        <v>517</v>
      </c>
      <c r="E34" s="77" t="s">
        <v>987</v>
      </c>
      <c r="F34" s="78">
        <v>4.9</v>
      </c>
      <c r="G34" s="54"/>
      <c r="H34" s="79">
        <f t="shared" si="1"/>
        <v>0</v>
      </c>
    </row>
    <row r="35" spans="1:8" ht="12.75">
      <c r="A35" s="73">
        <v>23</v>
      </c>
      <c r="B35" s="74"/>
      <c r="C35" s="75" t="s">
        <v>506</v>
      </c>
      <c r="D35" s="76" t="s">
        <v>530</v>
      </c>
      <c r="E35" s="77" t="s">
        <v>987</v>
      </c>
      <c r="F35" s="78">
        <v>13.4</v>
      </c>
      <c r="G35" s="54"/>
      <c r="H35" s="79">
        <f t="shared" si="1"/>
        <v>0</v>
      </c>
    </row>
    <row r="36" spans="1:8" ht="12.75">
      <c r="A36" s="73">
        <v>24</v>
      </c>
      <c r="B36" s="74"/>
      <c r="C36" s="75" t="s">
        <v>506</v>
      </c>
      <c r="D36" s="76" t="s">
        <v>514</v>
      </c>
      <c r="E36" s="77" t="s">
        <v>987</v>
      </c>
      <c r="F36" s="78">
        <v>5.5</v>
      </c>
      <c r="G36" s="54"/>
      <c r="H36" s="79">
        <f t="shared" si="1"/>
        <v>0</v>
      </c>
    </row>
    <row r="37" spans="1:8" ht="12.75">
      <c r="A37" s="73">
        <v>25</v>
      </c>
      <c r="B37" s="74"/>
      <c r="C37" s="75" t="s">
        <v>506</v>
      </c>
      <c r="D37" s="76" t="s">
        <v>515</v>
      </c>
      <c r="E37" s="77" t="s">
        <v>987</v>
      </c>
      <c r="F37" s="78">
        <v>23.1</v>
      </c>
      <c r="G37" s="54"/>
      <c r="H37" s="79">
        <f t="shared" si="1"/>
        <v>0</v>
      </c>
    </row>
    <row r="38" spans="1:8" ht="12.75">
      <c r="A38" s="73">
        <v>26</v>
      </c>
      <c r="B38" s="74"/>
      <c r="C38" s="75" t="s">
        <v>506</v>
      </c>
      <c r="D38" s="76" t="s">
        <v>531</v>
      </c>
      <c r="E38" s="77" t="s">
        <v>987</v>
      </c>
      <c r="F38" s="78">
        <v>28.9</v>
      </c>
      <c r="G38" s="54"/>
      <c r="H38" s="79">
        <f t="shared" si="1"/>
        <v>0</v>
      </c>
    </row>
    <row r="39" spans="1:8" ht="12.75">
      <c r="A39" s="73">
        <v>27</v>
      </c>
      <c r="B39" s="74"/>
      <c r="C39" s="75" t="s">
        <v>506</v>
      </c>
      <c r="D39" s="76" t="s">
        <v>532</v>
      </c>
      <c r="E39" s="77" t="s">
        <v>987</v>
      </c>
      <c r="F39" s="78">
        <v>10</v>
      </c>
      <c r="G39" s="54"/>
      <c r="H39" s="79">
        <f t="shared" si="1"/>
        <v>0</v>
      </c>
    </row>
    <row r="40" spans="1:8" ht="12.75">
      <c r="A40" s="73">
        <v>28</v>
      </c>
      <c r="B40" s="74"/>
      <c r="C40" s="75" t="s">
        <v>506</v>
      </c>
      <c r="D40" s="76" t="s">
        <v>533</v>
      </c>
      <c r="E40" s="77" t="s">
        <v>1003</v>
      </c>
      <c r="F40" s="78">
        <v>6</v>
      </c>
      <c r="G40" s="54"/>
      <c r="H40" s="79">
        <f t="shared" si="1"/>
        <v>0</v>
      </c>
    </row>
    <row r="41" spans="1:8" ht="12.75">
      <c r="A41" s="73">
        <v>29</v>
      </c>
      <c r="B41" s="74"/>
      <c r="C41" s="75" t="s">
        <v>506</v>
      </c>
      <c r="D41" s="76" t="s">
        <v>534</v>
      </c>
      <c r="E41" s="77" t="s">
        <v>1091</v>
      </c>
      <c r="F41" s="78">
        <v>6</v>
      </c>
      <c r="G41" s="54"/>
      <c r="H41" s="79">
        <f t="shared" si="1"/>
        <v>0</v>
      </c>
    </row>
    <row r="42" spans="1:8" ht="22.5">
      <c r="A42" s="73">
        <v>30</v>
      </c>
      <c r="B42" s="74"/>
      <c r="C42" s="75" t="s">
        <v>506</v>
      </c>
      <c r="D42" s="76" t="s">
        <v>535</v>
      </c>
      <c r="E42" s="77" t="s">
        <v>1091</v>
      </c>
      <c r="F42" s="78">
        <v>1</v>
      </c>
      <c r="G42" s="54"/>
      <c r="H42" s="79">
        <f t="shared" si="1"/>
        <v>0</v>
      </c>
    </row>
    <row r="43" spans="1:8" ht="22.5">
      <c r="A43" s="73">
        <v>31</v>
      </c>
      <c r="B43" s="74"/>
      <c r="C43" s="75" t="s">
        <v>506</v>
      </c>
      <c r="D43" s="76" t="s">
        <v>536</v>
      </c>
      <c r="E43" s="77" t="s">
        <v>537</v>
      </c>
      <c r="F43" s="78">
        <v>3</v>
      </c>
      <c r="G43" s="54"/>
      <c r="H43" s="79">
        <f t="shared" si="1"/>
        <v>0</v>
      </c>
    </row>
    <row r="44" spans="1:8" ht="22.5">
      <c r="A44" s="73">
        <v>32</v>
      </c>
      <c r="B44" s="74"/>
      <c r="C44" s="75" t="s">
        <v>506</v>
      </c>
      <c r="D44" s="76" t="s">
        <v>538</v>
      </c>
      <c r="E44" s="77" t="s">
        <v>1091</v>
      </c>
      <c r="F44" s="78">
        <v>8</v>
      </c>
      <c r="G44" s="54"/>
      <c r="H44" s="79">
        <f t="shared" si="1"/>
        <v>0</v>
      </c>
    </row>
    <row r="45" spans="1:8" ht="22.5">
      <c r="A45" s="73">
        <v>33</v>
      </c>
      <c r="B45" s="74"/>
      <c r="C45" s="75" t="s">
        <v>506</v>
      </c>
      <c r="D45" s="76" t="s">
        <v>539</v>
      </c>
      <c r="E45" s="77" t="s">
        <v>1091</v>
      </c>
      <c r="F45" s="78">
        <v>3</v>
      </c>
      <c r="G45" s="54"/>
      <c r="H45" s="79">
        <f t="shared" si="1"/>
        <v>0</v>
      </c>
    </row>
    <row r="46" spans="1:8" ht="33.75">
      <c r="A46" s="73">
        <v>34</v>
      </c>
      <c r="B46" s="74"/>
      <c r="C46" s="75" t="s">
        <v>506</v>
      </c>
      <c r="D46" s="76" t="s">
        <v>540</v>
      </c>
      <c r="E46" s="77" t="s">
        <v>987</v>
      </c>
      <c r="F46" s="78">
        <v>4</v>
      </c>
      <c r="G46" s="54"/>
      <c r="H46" s="79">
        <f t="shared" si="1"/>
        <v>0</v>
      </c>
    </row>
    <row r="47" spans="1:8" ht="22.5">
      <c r="A47" s="73">
        <v>35</v>
      </c>
      <c r="B47" s="74"/>
      <c r="C47" s="75" t="s">
        <v>506</v>
      </c>
      <c r="D47" s="76" t="s">
        <v>541</v>
      </c>
      <c r="E47" s="77" t="s">
        <v>1091</v>
      </c>
      <c r="F47" s="78">
        <v>1</v>
      </c>
      <c r="G47" s="54"/>
      <c r="H47" s="79">
        <f t="shared" si="1"/>
        <v>0</v>
      </c>
    </row>
    <row r="48" spans="1:8" ht="22.5">
      <c r="A48" s="73">
        <v>36</v>
      </c>
      <c r="B48" s="74"/>
      <c r="C48" s="75" t="s">
        <v>506</v>
      </c>
      <c r="D48" s="76" t="s">
        <v>542</v>
      </c>
      <c r="E48" s="77" t="s">
        <v>1091</v>
      </c>
      <c r="F48" s="78">
        <v>1</v>
      </c>
      <c r="G48" s="54"/>
      <c r="H48" s="79">
        <f t="shared" si="1"/>
        <v>0</v>
      </c>
    </row>
    <row r="49" spans="1:8" ht="22.5">
      <c r="A49" s="73">
        <v>37</v>
      </c>
      <c r="B49" s="74"/>
      <c r="C49" s="75" t="s">
        <v>506</v>
      </c>
      <c r="D49" s="76" t="s">
        <v>543</v>
      </c>
      <c r="E49" s="77" t="s">
        <v>1091</v>
      </c>
      <c r="F49" s="78">
        <v>2</v>
      </c>
      <c r="G49" s="54"/>
      <c r="H49" s="79">
        <f t="shared" si="1"/>
        <v>0</v>
      </c>
    </row>
    <row r="50" spans="1:8" ht="22.5">
      <c r="A50" s="73">
        <v>38</v>
      </c>
      <c r="B50" s="74"/>
      <c r="C50" s="75" t="s">
        <v>506</v>
      </c>
      <c r="D50" s="76" t="s">
        <v>544</v>
      </c>
      <c r="E50" s="77" t="s">
        <v>1091</v>
      </c>
      <c r="F50" s="78">
        <v>4</v>
      </c>
      <c r="G50" s="54"/>
      <c r="H50" s="79">
        <f t="shared" si="1"/>
        <v>0</v>
      </c>
    </row>
    <row r="51" spans="1:8" ht="12.75">
      <c r="A51" s="73">
        <v>39</v>
      </c>
      <c r="B51" s="74"/>
      <c r="C51" s="75" t="s">
        <v>506</v>
      </c>
      <c r="D51" s="76" t="s">
        <v>521</v>
      </c>
      <c r="E51" s="83" t="s">
        <v>374</v>
      </c>
      <c r="F51" s="78">
        <v>1</v>
      </c>
      <c r="G51" s="54"/>
      <c r="H51" s="79">
        <f t="shared" si="1"/>
        <v>0</v>
      </c>
    </row>
    <row r="52" spans="1:8" ht="12.75">
      <c r="A52" s="73">
        <v>40</v>
      </c>
      <c r="B52" s="74"/>
      <c r="C52" s="75" t="s">
        <v>506</v>
      </c>
      <c r="D52" s="76" t="s">
        <v>522</v>
      </c>
      <c r="E52" s="83" t="s">
        <v>374</v>
      </c>
      <c r="F52" s="78">
        <v>1</v>
      </c>
      <c r="G52" s="54"/>
      <c r="H52" s="79">
        <f t="shared" si="1"/>
        <v>0</v>
      </c>
    </row>
    <row r="53" spans="1:8" ht="12.75">
      <c r="A53" s="73">
        <v>41</v>
      </c>
      <c r="B53" s="74"/>
      <c r="C53" s="75" t="s">
        <v>506</v>
      </c>
      <c r="D53" s="76" t="s">
        <v>545</v>
      </c>
      <c r="E53" s="83" t="s">
        <v>374</v>
      </c>
      <c r="F53" s="78">
        <v>1</v>
      </c>
      <c r="G53" s="54"/>
      <c r="H53" s="79">
        <f t="shared" si="1"/>
        <v>0</v>
      </c>
    </row>
    <row r="54" spans="1:8" ht="12.75">
      <c r="A54" s="73">
        <v>42</v>
      </c>
      <c r="B54" s="84"/>
      <c r="C54" s="75" t="s">
        <v>506</v>
      </c>
      <c r="D54" s="76" t="s">
        <v>546</v>
      </c>
      <c r="E54" s="77" t="s">
        <v>374</v>
      </c>
      <c r="F54" s="78">
        <v>1</v>
      </c>
      <c r="G54" s="54"/>
      <c r="H54" s="79">
        <f t="shared" si="1"/>
        <v>0</v>
      </c>
    </row>
    <row r="55" spans="1:8" ht="12.75" customHeight="1">
      <c r="A55" s="129" t="s">
        <v>547</v>
      </c>
      <c r="B55" s="129"/>
      <c r="C55" s="129"/>
      <c r="D55" s="129"/>
      <c r="E55" s="129"/>
      <c r="F55" s="129"/>
      <c r="G55" s="129"/>
      <c r="H55" s="44">
        <f>SUM(H27:H54)</f>
        <v>0</v>
      </c>
    </row>
    <row r="56" spans="1:8" ht="22.5">
      <c r="A56" s="65"/>
      <c r="B56" s="85" t="s">
        <v>548</v>
      </c>
      <c r="C56" s="65"/>
      <c r="D56" s="67" t="s">
        <v>549</v>
      </c>
      <c r="E56" s="68"/>
      <c r="F56" s="69"/>
      <c r="G56" s="70"/>
      <c r="H56" s="71"/>
    </row>
    <row r="57" spans="1:8" ht="12.75">
      <c r="A57" s="65"/>
      <c r="B57" s="86"/>
      <c r="C57" s="65"/>
      <c r="D57" s="67" t="s">
        <v>550</v>
      </c>
      <c r="E57" s="68"/>
      <c r="F57" s="69"/>
      <c r="G57" s="70"/>
      <c r="H57" s="71"/>
    </row>
    <row r="58" spans="1:8" ht="22.5">
      <c r="A58" s="73">
        <v>43</v>
      </c>
      <c r="B58" s="74"/>
      <c r="C58" s="75" t="s">
        <v>506</v>
      </c>
      <c r="D58" s="76" t="s">
        <v>551</v>
      </c>
      <c r="E58" s="77" t="s">
        <v>374</v>
      </c>
      <c r="F58" s="78">
        <v>26</v>
      </c>
      <c r="G58" s="54"/>
      <c r="H58" s="79">
        <f aca="true" t="shared" si="2" ref="H58:H77">F58*G58</f>
        <v>0</v>
      </c>
    </row>
    <row r="59" spans="1:8" ht="12.75">
      <c r="A59" s="73">
        <v>44</v>
      </c>
      <c r="B59" s="74"/>
      <c r="C59" s="75" t="s">
        <v>506</v>
      </c>
      <c r="D59" s="76" t="s">
        <v>552</v>
      </c>
      <c r="E59" s="77" t="s">
        <v>1091</v>
      </c>
      <c r="F59" s="78">
        <v>1</v>
      </c>
      <c r="G59" s="54"/>
      <c r="H59" s="79">
        <f t="shared" si="2"/>
        <v>0</v>
      </c>
    </row>
    <row r="60" spans="1:8" ht="12.75">
      <c r="A60" s="73">
        <v>45</v>
      </c>
      <c r="B60" s="74"/>
      <c r="C60" s="75" t="s">
        <v>506</v>
      </c>
      <c r="D60" s="76" t="s">
        <v>553</v>
      </c>
      <c r="E60" s="77" t="s">
        <v>987</v>
      </c>
      <c r="F60" s="78">
        <v>353.95</v>
      </c>
      <c r="G60" s="54"/>
      <c r="H60" s="79">
        <f t="shared" si="2"/>
        <v>0</v>
      </c>
    </row>
    <row r="61" spans="1:8" ht="12.75">
      <c r="A61" s="73">
        <v>46</v>
      </c>
      <c r="B61" s="74"/>
      <c r="C61" s="75" t="s">
        <v>506</v>
      </c>
      <c r="D61" s="76" t="s">
        <v>554</v>
      </c>
      <c r="E61" s="77" t="s">
        <v>987</v>
      </c>
      <c r="F61" s="78">
        <v>90</v>
      </c>
      <c r="G61" s="54"/>
      <c r="H61" s="79">
        <f t="shared" si="2"/>
        <v>0</v>
      </c>
    </row>
    <row r="62" spans="1:8" ht="12.75">
      <c r="A62" s="73">
        <v>47</v>
      </c>
      <c r="B62" s="74"/>
      <c r="C62" s="75" t="s">
        <v>506</v>
      </c>
      <c r="D62" s="76" t="s">
        <v>555</v>
      </c>
      <c r="E62" s="77" t="s">
        <v>987</v>
      </c>
      <c r="F62" s="78">
        <v>73.8</v>
      </c>
      <c r="G62" s="54"/>
      <c r="H62" s="79">
        <f t="shared" si="2"/>
        <v>0</v>
      </c>
    </row>
    <row r="63" spans="1:8" ht="12.75">
      <c r="A63" s="73">
        <v>48</v>
      </c>
      <c r="B63" s="74"/>
      <c r="C63" s="75" t="s">
        <v>506</v>
      </c>
      <c r="D63" s="76" t="s">
        <v>556</v>
      </c>
      <c r="E63" s="77" t="s">
        <v>987</v>
      </c>
      <c r="F63" s="78">
        <v>16</v>
      </c>
      <c r="G63" s="54"/>
      <c r="H63" s="79">
        <f t="shared" si="2"/>
        <v>0</v>
      </c>
    </row>
    <row r="64" spans="1:8" ht="12.75">
      <c r="A64" s="73">
        <v>49</v>
      </c>
      <c r="B64" s="74"/>
      <c r="C64" s="75" t="s">
        <v>506</v>
      </c>
      <c r="D64" s="76" t="s">
        <v>557</v>
      </c>
      <c r="E64" s="77" t="s">
        <v>987</v>
      </c>
      <c r="F64" s="78">
        <v>40.8</v>
      </c>
      <c r="G64" s="54"/>
      <c r="H64" s="79">
        <f t="shared" si="2"/>
        <v>0</v>
      </c>
    </row>
    <row r="65" spans="1:8" ht="12.75">
      <c r="A65" s="73">
        <v>50</v>
      </c>
      <c r="B65" s="74"/>
      <c r="C65" s="75" t="s">
        <v>506</v>
      </c>
      <c r="D65" s="76" t="s">
        <v>558</v>
      </c>
      <c r="E65" s="77" t="s">
        <v>987</v>
      </c>
      <c r="F65" s="78">
        <v>92.4</v>
      </c>
      <c r="G65" s="54"/>
      <c r="H65" s="79">
        <f t="shared" si="2"/>
        <v>0</v>
      </c>
    </row>
    <row r="66" spans="1:8" ht="12.75">
      <c r="A66" s="73">
        <v>51</v>
      </c>
      <c r="B66" s="74"/>
      <c r="C66" s="75" t="s">
        <v>506</v>
      </c>
      <c r="D66" s="76" t="s">
        <v>559</v>
      </c>
      <c r="E66" s="77" t="s">
        <v>987</v>
      </c>
      <c r="F66" s="78">
        <v>2</v>
      </c>
      <c r="G66" s="54"/>
      <c r="H66" s="79">
        <f t="shared" si="2"/>
        <v>0</v>
      </c>
    </row>
    <row r="67" spans="1:8" ht="12.75">
      <c r="A67" s="73">
        <v>52</v>
      </c>
      <c r="B67" s="74"/>
      <c r="C67" s="75" t="s">
        <v>506</v>
      </c>
      <c r="D67" s="76" t="s">
        <v>560</v>
      </c>
      <c r="E67" s="77" t="s">
        <v>374</v>
      </c>
      <c r="F67" s="78">
        <v>1</v>
      </c>
      <c r="G67" s="54"/>
      <c r="H67" s="79">
        <f t="shared" si="2"/>
        <v>0</v>
      </c>
    </row>
    <row r="68" spans="1:8" ht="12.75">
      <c r="A68" s="73">
        <v>53</v>
      </c>
      <c r="B68" s="74"/>
      <c r="C68" s="75" t="s">
        <v>506</v>
      </c>
      <c r="D68" s="76" t="s">
        <v>561</v>
      </c>
      <c r="E68" s="77" t="s">
        <v>1091</v>
      </c>
      <c r="F68" s="78">
        <v>2</v>
      </c>
      <c r="G68" s="54"/>
      <c r="H68" s="79">
        <f t="shared" si="2"/>
        <v>0</v>
      </c>
    </row>
    <row r="69" spans="1:8" ht="12.75">
      <c r="A69" s="73">
        <v>54</v>
      </c>
      <c r="B69" s="74"/>
      <c r="C69" s="75" t="s">
        <v>506</v>
      </c>
      <c r="D69" s="76" t="s">
        <v>562</v>
      </c>
      <c r="E69" s="77" t="s">
        <v>1091</v>
      </c>
      <c r="F69" s="78">
        <v>1</v>
      </c>
      <c r="G69" s="54"/>
      <c r="H69" s="79">
        <f t="shared" si="2"/>
        <v>0</v>
      </c>
    </row>
    <row r="70" spans="1:8" ht="12.75">
      <c r="A70" s="73">
        <v>55</v>
      </c>
      <c r="B70" s="74"/>
      <c r="C70" s="75" t="s">
        <v>506</v>
      </c>
      <c r="D70" s="76" t="s">
        <v>563</v>
      </c>
      <c r="E70" s="77" t="s">
        <v>1091</v>
      </c>
      <c r="F70" s="78">
        <v>2</v>
      </c>
      <c r="G70" s="54"/>
      <c r="H70" s="79">
        <f t="shared" si="2"/>
        <v>0</v>
      </c>
    </row>
    <row r="71" spans="1:8" ht="12.75">
      <c r="A71" s="73">
        <v>56</v>
      </c>
      <c r="B71" s="74"/>
      <c r="C71" s="75" t="s">
        <v>506</v>
      </c>
      <c r="D71" s="76" t="s">
        <v>564</v>
      </c>
      <c r="E71" s="77" t="s">
        <v>1091</v>
      </c>
      <c r="F71" s="78">
        <v>1</v>
      </c>
      <c r="G71" s="54"/>
      <c r="H71" s="79">
        <f t="shared" si="2"/>
        <v>0</v>
      </c>
    </row>
    <row r="72" spans="1:8" ht="12.75">
      <c r="A72" s="73">
        <v>57</v>
      </c>
      <c r="B72" s="74"/>
      <c r="C72" s="75" t="s">
        <v>506</v>
      </c>
      <c r="D72" s="76" t="s">
        <v>565</v>
      </c>
      <c r="E72" s="77" t="s">
        <v>987</v>
      </c>
      <c r="F72" s="78">
        <v>353.95</v>
      </c>
      <c r="G72" s="54"/>
      <c r="H72" s="79">
        <f t="shared" si="2"/>
        <v>0</v>
      </c>
    </row>
    <row r="73" spans="1:8" ht="12.75">
      <c r="A73" s="73">
        <v>58</v>
      </c>
      <c r="B73" s="74"/>
      <c r="C73" s="75" t="s">
        <v>506</v>
      </c>
      <c r="D73" s="76" t="s">
        <v>566</v>
      </c>
      <c r="E73" s="77" t="s">
        <v>987</v>
      </c>
      <c r="F73" s="78">
        <v>90</v>
      </c>
      <c r="G73" s="54"/>
      <c r="H73" s="79">
        <f t="shared" si="2"/>
        <v>0</v>
      </c>
    </row>
    <row r="74" spans="1:8" ht="12.75">
      <c r="A74" s="73">
        <v>59</v>
      </c>
      <c r="B74" s="74"/>
      <c r="C74" s="75" t="s">
        <v>506</v>
      </c>
      <c r="D74" s="76" t="s">
        <v>567</v>
      </c>
      <c r="E74" s="77" t="s">
        <v>987</v>
      </c>
      <c r="F74" s="78">
        <v>73.8</v>
      </c>
      <c r="G74" s="54"/>
      <c r="H74" s="79">
        <f t="shared" si="2"/>
        <v>0</v>
      </c>
    </row>
    <row r="75" spans="1:8" ht="12.75">
      <c r="A75" s="73">
        <v>60</v>
      </c>
      <c r="B75" s="74"/>
      <c r="C75" s="75" t="s">
        <v>506</v>
      </c>
      <c r="D75" s="76" t="s">
        <v>568</v>
      </c>
      <c r="E75" s="77" t="s">
        <v>987</v>
      </c>
      <c r="F75" s="78">
        <v>16</v>
      </c>
      <c r="G75" s="54"/>
      <c r="H75" s="79">
        <f t="shared" si="2"/>
        <v>0</v>
      </c>
    </row>
    <row r="76" spans="1:8" ht="12.75">
      <c r="A76" s="73">
        <v>61</v>
      </c>
      <c r="B76" s="74"/>
      <c r="C76" s="75" t="s">
        <v>506</v>
      </c>
      <c r="D76" s="76" t="s">
        <v>569</v>
      </c>
      <c r="E76" s="77" t="s">
        <v>987</v>
      </c>
      <c r="F76" s="78">
        <v>40.8</v>
      </c>
      <c r="G76" s="54"/>
      <c r="H76" s="79">
        <f t="shared" si="2"/>
        <v>0</v>
      </c>
    </row>
    <row r="77" spans="1:8" ht="12.75">
      <c r="A77" s="73">
        <v>62</v>
      </c>
      <c r="B77" s="74"/>
      <c r="C77" s="75" t="s">
        <v>506</v>
      </c>
      <c r="D77" s="76" t="s">
        <v>570</v>
      </c>
      <c r="E77" s="77" t="s">
        <v>987</v>
      </c>
      <c r="F77" s="78">
        <v>92.4</v>
      </c>
      <c r="G77" s="54"/>
      <c r="H77" s="79">
        <f t="shared" si="2"/>
        <v>0</v>
      </c>
    </row>
    <row r="78" spans="1:8" ht="12.75">
      <c r="A78" s="66"/>
      <c r="B78" s="80"/>
      <c r="C78" s="65"/>
      <c r="D78" s="67" t="s">
        <v>513</v>
      </c>
      <c r="E78" s="68"/>
      <c r="F78" s="81"/>
      <c r="G78" s="70"/>
      <c r="H78" s="82"/>
    </row>
    <row r="79" spans="1:8" ht="22.5">
      <c r="A79" s="73">
        <v>63</v>
      </c>
      <c r="B79" s="74"/>
      <c r="C79" s="75" t="s">
        <v>506</v>
      </c>
      <c r="D79" s="76" t="s">
        <v>571</v>
      </c>
      <c r="E79" s="77" t="s">
        <v>987</v>
      </c>
      <c r="F79" s="78">
        <v>10.4</v>
      </c>
      <c r="G79" s="54"/>
      <c r="H79" s="79">
        <f aca="true" t="shared" si="3" ref="H79:H198">F79*G79</f>
        <v>0</v>
      </c>
    </row>
    <row r="80" spans="1:8" ht="22.5">
      <c r="A80" s="73">
        <v>64</v>
      </c>
      <c r="B80" s="74"/>
      <c r="C80" s="75" t="s">
        <v>506</v>
      </c>
      <c r="D80" s="76" t="s">
        <v>572</v>
      </c>
      <c r="E80" s="77" t="s">
        <v>987</v>
      </c>
      <c r="F80" s="78">
        <v>53</v>
      </c>
      <c r="G80" s="54"/>
      <c r="H80" s="79">
        <f t="shared" si="3"/>
        <v>0</v>
      </c>
    </row>
    <row r="81" spans="1:8" ht="22.5">
      <c r="A81" s="73">
        <v>65</v>
      </c>
      <c r="B81" s="74"/>
      <c r="C81" s="75" t="s">
        <v>506</v>
      </c>
      <c r="D81" s="76" t="s">
        <v>573</v>
      </c>
      <c r="E81" s="77" t="s">
        <v>987</v>
      </c>
      <c r="F81" s="78">
        <v>45</v>
      </c>
      <c r="G81" s="54"/>
      <c r="H81" s="79">
        <f t="shared" si="3"/>
        <v>0</v>
      </c>
    </row>
    <row r="82" spans="1:8" ht="22.5">
      <c r="A82" s="73">
        <v>66</v>
      </c>
      <c r="B82" s="74"/>
      <c r="C82" s="75" t="s">
        <v>506</v>
      </c>
      <c r="D82" s="76" t="s">
        <v>574</v>
      </c>
      <c r="E82" s="77" t="s">
        <v>987</v>
      </c>
      <c r="F82" s="78">
        <v>160</v>
      </c>
      <c r="G82" s="54"/>
      <c r="H82" s="79">
        <f t="shared" si="3"/>
        <v>0</v>
      </c>
    </row>
    <row r="83" spans="1:8" ht="22.5">
      <c r="A83" s="73">
        <v>67</v>
      </c>
      <c r="B83" s="74"/>
      <c r="C83" s="75" t="s">
        <v>506</v>
      </c>
      <c r="D83" s="76" t="s">
        <v>575</v>
      </c>
      <c r="E83" s="77" t="s">
        <v>987</v>
      </c>
      <c r="F83" s="78">
        <v>45.1</v>
      </c>
      <c r="G83" s="54"/>
      <c r="H83" s="79">
        <f t="shared" si="3"/>
        <v>0</v>
      </c>
    </row>
    <row r="84" spans="1:8" ht="22.5">
      <c r="A84" s="73">
        <v>68</v>
      </c>
      <c r="B84" s="74"/>
      <c r="C84" s="75" t="s">
        <v>506</v>
      </c>
      <c r="D84" s="76" t="s">
        <v>576</v>
      </c>
      <c r="E84" s="77" t="s">
        <v>987</v>
      </c>
      <c r="F84" s="78">
        <v>417.6</v>
      </c>
      <c r="G84" s="54"/>
      <c r="H84" s="79">
        <f t="shared" si="3"/>
        <v>0</v>
      </c>
    </row>
    <row r="85" spans="1:8" ht="22.5">
      <c r="A85" s="73">
        <v>69</v>
      </c>
      <c r="B85" s="74"/>
      <c r="C85" s="75" t="s">
        <v>506</v>
      </c>
      <c r="D85" s="76" t="s">
        <v>577</v>
      </c>
      <c r="E85" s="77" t="s">
        <v>987</v>
      </c>
      <c r="F85" s="78">
        <v>32.3</v>
      </c>
      <c r="G85" s="54"/>
      <c r="H85" s="79">
        <f t="shared" si="3"/>
        <v>0</v>
      </c>
    </row>
    <row r="86" spans="1:8" ht="22.5">
      <c r="A86" s="73">
        <v>70</v>
      </c>
      <c r="B86" s="74"/>
      <c r="C86" s="75" t="s">
        <v>506</v>
      </c>
      <c r="D86" s="76" t="s">
        <v>578</v>
      </c>
      <c r="E86" s="77" t="s">
        <v>987</v>
      </c>
      <c r="F86" s="78">
        <v>1.9</v>
      </c>
      <c r="G86" s="54"/>
      <c r="H86" s="79">
        <f t="shared" si="3"/>
        <v>0</v>
      </c>
    </row>
    <row r="87" spans="1:8" ht="12.75">
      <c r="A87" s="73">
        <v>71</v>
      </c>
      <c r="B87" s="74"/>
      <c r="C87" s="75" t="s">
        <v>506</v>
      </c>
      <c r="D87" s="76" t="s">
        <v>579</v>
      </c>
      <c r="E87" s="77" t="s">
        <v>987</v>
      </c>
      <c r="F87" s="78">
        <v>2</v>
      </c>
      <c r="G87" s="54"/>
      <c r="H87" s="79">
        <f t="shared" si="3"/>
        <v>0</v>
      </c>
    </row>
    <row r="88" spans="1:8" ht="12.75">
      <c r="A88" s="73">
        <v>72</v>
      </c>
      <c r="B88" s="74"/>
      <c r="C88" s="75" t="s">
        <v>506</v>
      </c>
      <c r="D88" s="76" t="s">
        <v>580</v>
      </c>
      <c r="E88" s="77" t="s">
        <v>1091</v>
      </c>
      <c r="F88" s="78">
        <v>8</v>
      </c>
      <c r="G88" s="54"/>
      <c r="H88" s="79">
        <f t="shared" si="3"/>
        <v>0</v>
      </c>
    </row>
    <row r="89" spans="1:8" ht="12.75">
      <c r="A89" s="73">
        <v>73</v>
      </c>
      <c r="B89" s="74"/>
      <c r="C89" s="75" t="s">
        <v>506</v>
      </c>
      <c r="D89" s="76" t="s">
        <v>581</v>
      </c>
      <c r="E89" s="77" t="s">
        <v>1091</v>
      </c>
      <c r="F89" s="78">
        <v>15</v>
      </c>
      <c r="G89" s="54"/>
      <c r="H89" s="79">
        <f t="shared" si="3"/>
        <v>0</v>
      </c>
    </row>
    <row r="90" spans="1:8" ht="12.75">
      <c r="A90" s="73">
        <v>74</v>
      </c>
      <c r="B90" s="74"/>
      <c r="C90" s="75" t="s">
        <v>506</v>
      </c>
      <c r="D90" s="76" t="s">
        <v>582</v>
      </c>
      <c r="E90" s="77" t="s">
        <v>1091</v>
      </c>
      <c r="F90" s="78">
        <v>31</v>
      </c>
      <c r="G90" s="54"/>
      <c r="H90" s="79">
        <f t="shared" si="3"/>
        <v>0</v>
      </c>
    </row>
    <row r="91" spans="1:8" ht="12.75">
      <c r="A91" s="73">
        <v>75</v>
      </c>
      <c r="B91" s="74"/>
      <c r="C91" s="75" t="s">
        <v>506</v>
      </c>
      <c r="D91" s="76" t="s">
        <v>583</v>
      </c>
      <c r="E91" s="77" t="s">
        <v>1091</v>
      </c>
      <c r="F91" s="78">
        <v>2</v>
      </c>
      <c r="G91" s="54"/>
      <c r="H91" s="79">
        <f t="shared" si="3"/>
        <v>0</v>
      </c>
    </row>
    <row r="92" spans="1:8" ht="12.75">
      <c r="A92" s="73">
        <v>76</v>
      </c>
      <c r="B92" s="74"/>
      <c r="C92" s="75" t="s">
        <v>506</v>
      </c>
      <c r="D92" s="76" t="s">
        <v>584</v>
      </c>
      <c r="E92" s="77" t="s">
        <v>1091</v>
      </c>
      <c r="F92" s="78">
        <v>10</v>
      </c>
      <c r="G92" s="54"/>
      <c r="H92" s="79">
        <f t="shared" si="3"/>
        <v>0</v>
      </c>
    </row>
    <row r="93" spans="1:8" ht="12.75">
      <c r="A93" s="73">
        <v>77</v>
      </c>
      <c r="B93" s="74"/>
      <c r="C93" s="75" t="s">
        <v>506</v>
      </c>
      <c r="D93" s="76" t="s">
        <v>585</v>
      </c>
      <c r="E93" s="77" t="s">
        <v>1091</v>
      </c>
      <c r="F93" s="78">
        <v>8</v>
      </c>
      <c r="G93" s="54"/>
      <c r="H93" s="79">
        <f t="shared" si="3"/>
        <v>0</v>
      </c>
    </row>
    <row r="94" spans="1:8" ht="12.75">
      <c r="A94" s="73">
        <v>78</v>
      </c>
      <c r="B94" s="74"/>
      <c r="C94" s="75" t="s">
        <v>506</v>
      </c>
      <c r="D94" s="76" t="s">
        <v>586</v>
      </c>
      <c r="E94" s="77" t="s">
        <v>1091</v>
      </c>
      <c r="F94" s="78">
        <v>6</v>
      </c>
      <c r="G94" s="54"/>
      <c r="H94" s="79">
        <f t="shared" si="3"/>
        <v>0</v>
      </c>
    </row>
    <row r="95" spans="1:8" ht="12.75">
      <c r="A95" s="73">
        <v>79</v>
      </c>
      <c r="B95" s="74"/>
      <c r="C95" s="75" t="s">
        <v>506</v>
      </c>
      <c r="D95" s="76" t="s">
        <v>587</v>
      </c>
      <c r="E95" s="77" t="s">
        <v>1091</v>
      </c>
      <c r="F95" s="78">
        <v>2</v>
      </c>
      <c r="G95" s="54"/>
      <c r="H95" s="79">
        <f t="shared" si="3"/>
        <v>0</v>
      </c>
    </row>
    <row r="96" spans="1:8" ht="12.75">
      <c r="A96" s="73">
        <v>80</v>
      </c>
      <c r="B96" s="74"/>
      <c r="C96" s="75" t="s">
        <v>506</v>
      </c>
      <c r="D96" s="76" t="s">
        <v>588</v>
      </c>
      <c r="E96" s="77" t="s">
        <v>1091</v>
      </c>
      <c r="F96" s="78">
        <v>4</v>
      </c>
      <c r="G96" s="54"/>
      <c r="H96" s="79">
        <f t="shared" si="3"/>
        <v>0</v>
      </c>
    </row>
    <row r="97" spans="1:8" ht="12.75">
      <c r="A97" s="73">
        <v>81</v>
      </c>
      <c r="B97" s="74"/>
      <c r="C97" s="75" t="s">
        <v>506</v>
      </c>
      <c r="D97" s="76" t="s">
        <v>589</v>
      </c>
      <c r="E97" s="77" t="s">
        <v>1091</v>
      </c>
      <c r="F97" s="78">
        <v>6</v>
      </c>
      <c r="G97" s="54"/>
      <c r="H97" s="79">
        <f t="shared" si="3"/>
        <v>0</v>
      </c>
    </row>
    <row r="98" spans="1:8" ht="12.75">
      <c r="A98" s="73">
        <v>82</v>
      </c>
      <c r="B98" s="74"/>
      <c r="C98" s="75" t="s">
        <v>506</v>
      </c>
      <c r="D98" s="76" t="s">
        <v>590</v>
      </c>
      <c r="E98" s="77" t="s">
        <v>1091</v>
      </c>
      <c r="F98" s="78">
        <v>4</v>
      </c>
      <c r="G98" s="54"/>
      <c r="H98" s="79">
        <f t="shared" si="3"/>
        <v>0</v>
      </c>
    </row>
    <row r="99" spans="1:8" ht="12.75">
      <c r="A99" s="73">
        <v>83</v>
      </c>
      <c r="B99" s="74"/>
      <c r="C99" s="75" t="s">
        <v>506</v>
      </c>
      <c r="D99" s="76" t="s">
        <v>591</v>
      </c>
      <c r="E99" s="77" t="s">
        <v>1091</v>
      </c>
      <c r="F99" s="78">
        <v>4</v>
      </c>
      <c r="G99" s="54"/>
      <c r="H99" s="79">
        <f t="shared" si="3"/>
        <v>0</v>
      </c>
    </row>
    <row r="100" spans="1:8" ht="12.75">
      <c r="A100" s="73">
        <v>84</v>
      </c>
      <c r="B100" s="74"/>
      <c r="C100" s="75" t="s">
        <v>506</v>
      </c>
      <c r="D100" s="76" t="s">
        <v>592</v>
      </c>
      <c r="E100" s="77" t="s">
        <v>1091</v>
      </c>
      <c r="F100" s="78">
        <v>4</v>
      </c>
      <c r="G100" s="54"/>
      <c r="H100" s="79">
        <f t="shared" si="3"/>
        <v>0</v>
      </c>
    </row>
    <row r="101" spans="1:8" ht="12.75">
      <c r="A101" s="73">
        <v>85</v>
      </c>
      <c r="B101" s="74"/>
      <c r="C101" s="75" t="s">
        <v>506</v>
      </c>
      <c r="D101" s="76" t="s">
        <v>593</v>
      </c>
      <c r="E101" s="77" t="s">
        <v>1091</v>
      </c>
      <c r="F101" s="78">
        <v>4</v>
      </c>
      <c r="G101" s="54"/>
      <c r="H101" s="79">
        <f t="shared" si="3"/>
        <v>0</v>
      </c>
    </row>
    <row r="102" spans="1:8" ht="12.75">
      <c r="A102" s="73">
        <v>86</v>
      </c>
      <c r="B102" s="74"/>
      <c r="C102" s="75" t="s">
        <v>506</v>
      </c>
      <c r="D102" s="76" t="s">
        <v>594</v>
      </c>
      <c r="E102" s="77" t="s">
        <v>1091</v>
      </c>
      <c r="F102" s="78">
        <v>2</v>
      </c>
      <c r="G102" s="54"/>
      <c r="H102" s="79">
        <f t="shared" si="3"/>
        <v>0</v>
      </c>
    </row>
    <row r="103" spans="1:8" ht="12.75">
      <c r="A103" s="73">
        <v>87</v>
      </c>
      <c r="B103" s="74"/>
      <c r="C103" s="75" t="s">
        <v>506</v>
      </c>
      <c r="D103" s="76" t="s">
        <v>595</v>
      </c>
      <c r="E103" s="77" t="s">
        <v>1091</v>
      </c>
      <c r="F103" s="78">
        <v>2</v>
      </c>
      <c r="G103" s="54"/>
      <c r="H103" s="79">
        <f t="shared" si="3"/>
        <v>0</v>
      </c>
    </row>
    <row r="104" spans="1:8" ht="12.75">
      <c r="A104" s="73">
        <v>88</v>
      </c>
      <c r="B104" s="74"/>
      <c r="C104" s="75" t="s">
        <v>506</v>
      </c>
      <c r="D104" s="76" t="s">
        <v>596</v>
      </c>
      <c r="E104" s="77" t="s">
        <v>1091</v>
      </c>
      <c r="F104" s="78">
        <v>8</v>
      </c>
      <c r="G104" s="54"/>
      <c r="H104" s="79">
        <f t="shared" si="3"/>
        <v>0</v>
      </c>
    </row>
    <row r="105" spans="1:8" ht="12.75">
      <c r="A105" s="73">
        <v>89</v>
      </c>
      <c r="B105" s="74"/>
      <c r="C105" s="75" t="s">
        <v>506</v>
      </c>
      <c r="D105" s="76" t="s">
        <v>597</v>
      </c>
      <c r="E105" s="77" t="s">
        <v>1091</v>
      </c>
      <c r="F105" s="78">
        <v>3</v>
      </c>
      <c r="G105" s="54"/>
      <c r="H105" s="79">
        <f t="shared" si="3"/>
        <v>0</v>
      </c>
    </row>
    <row r="106" spans="1:8" ht="12.75">
      <c r="A106" s="73">
        <v>90</v>
      </c>
      <c r="B106" s="74"/>
      <c r="C106" s="75" t="s">
        <v>506</v>
      </c>
      <c r="D106" s="76" t="s">
        <v>598</v>
      </c>
      <c r="E106" s="77" t="s">
        <v>1091</v>
      </c>
      <c r="F106" s="78">
        <v>18</v>
      </c>
      <c r="G106" s="54"/>
      <c r="H106" s="79">
        <f t="shared" si="3"/>
        <v>0</v>
      </c>
    </row>
    <row r="107" spans="1:8" ht="12.75">
      <c r="A107" s="73">
        <v>91</v>
      </c>
      <c r="B107" s="74"/>
      <c r="C107" s="75" t="s">
        <v>506</v>
      </c>
      <c r="D107" s="76" t="s">
        <v>599</v>
      </c>
      <c r="E107" s="77" t="s">
        <v>1091</v>
      </c>
      <c r="F107" s="78">
        <v>13</v>
      </c>
      <c r="G107" s="54"/>
      <c r="H107" s="79">
        <f t="shared" si="3"/>
        <v>0</v>
      </c>
    </row>
    <row r="108" spans="1:8" ht="12.75">
      <c r="A108" s="73">
        <v>92</v>
      </c>
      <c r="B108" s="74"/>
      <c r="C108" s="75" t="s">
        <v>506</v>
      </c>
      <c r="D108" s="76" t="s">
        <v>600</v>
      </c>
      <c r="E108" s="77" t="s">
        <v>1091</v>
      </c>
      <c r="F108" s="78">
        <v>10</v>
      </c>
      <c r="G108" s="54"/>
      <c r="H108" s="79">
        <f t="shared" si="3"/>
        <v>0</v>
      </c>
    </row>
    <row r="109" spans="1:8" ht="12.75">
      <c r="A109" s="73">
        <v>93</v>
      </c>
      <c r="B109" s="74"/>
      <c r="C109" s="75" t="s">
        <v>506</v>
      </c>
      <c r="D109" s="76" t="s">
        <v>601</v>
      </c>
      <c r="E109" s="77" t="s">
        <v>1091</v>
      </c>
      <c r="F109" s="78">
        <v>2</v>
      </c>
      <c r="G109" s="54"/>
      <c r="H109" s="79">
        <f t="shared" si="3"/>
        <v>0</v>
      </c>
    </row>
    <row r="110" spans="1:8" ht="12.75">
      <c r="A110" s="73">
        <v>94</v>
      </c>
      <c r="B110" s="74"/>
      <c r="C110" s="75" t="s">
        <v>506</v>
      </c>
      <c r="D110" s="76" t="s">
        <v>602</v>
      </c>
      <c r="E110" s="77" t="s">
        <v>1091</v>
      </c>
      <c r="F110" s="78">
        <v>2</v>
      </c>
      <c r="G110" s="54"/>
      <c r="H110" s="79">
        <f t="shared" si="3"/>
        <v>0</v>
      </c>
    </row>
    <row r="111" spans="1:8" ht="12.75">
      <c r="A111" s="73">
        <v>95</v>
      </c>
      <c r="B111" s="74"/>
      <c r="C111" s="75" t="s">
        <v>506</v>
      </c>
      <c r="D111" s="76" t="s">
        <v>603</v>
      </c>
      <c r="E111" s="77" t="s">
        <v>1091</v>
      </c>
      <c r="F111" s="78">
        <v>3</v>
      </c>
      <c r="G111" s="54"/>
      <c r="H111" s="79">
        <f t="shared" si="3"/>
        <v>0</v>
      </c>
    </row>
    <row r="112" spans="1:8" ht="12.75">
      <c r="A112" s="73">
        <v>96</v>
      </c>
      <c r="B112" s="74"/>
      <c r="C112" s="75" t="s">
        <v>506</v>
      </c>
      <c r="D112" s="76" t="s">
        <v>604</v>
      </c>
      <c r="E112" s="77" t="s">
        <v>1091</v>
      </c>
      <c r="F112" s="78">
        <v>18</v>
      </c>
      <c r="G112" s="54"/>
      <c r="H112" s="79">
        <f t="shared" si="3"/>
        <v>0</v>
      </c>
    </row>
    <row r="113" spans="1:8" ht="12.75">
      <c r="A113" s="73">
        <v>97</v>
      </c>
      <c r="B113" s="74"/>
      <c r="C113" s="75" t="s">
        <v>506</v>
      </c>
      <c r="D113" s="76" t="s">
        <v>605</v>
      </c>
      <c r="E113" s="77" t="s">
        <v>1091</v>
      </c>
      <c r="F113" s="78">
        <v>13</v>
      </c>
      <c r="G113" s="54"/>
      <c r="H113" s="79">
        <f t="shared" si="3"/>
        <v>0</v>
      </c>
    </row>
    <row r="114" spans="1:8" ht="12.75">
      <c r="A114" s="73">
        <v>98</v>
      </c>
      <c r="B114" s="74"/>
      <c r="C114" s="75" t="s">
        <v>506</v>
      </c>
      <c r="D114" s="76" t="s">
        <v>606</v>
      </c>
      <c r="E114" s="77" t="s">
        <v>1091</v>
      </c>
      <c r="F114" s="78">
        <v>10</v>
      </c>
      <c r="G114" s="54"/>
      <c r="H114" s="79">
        <f t="shared" si="3"/>
        <v>0</v>
      </c>
    </row>
    <row r="115" spans="1:8" ht="12.75">
      <c r="A115" s="73">
        <v>99</v>
      </c>
      <c r="B115" s="74"/>
      <c r="C115" s="75" t="s">
        <v>506</v>
      </c>
      <c r="D115" s="76" t="s">
        <v>607</v>
      </c>
      <c r="E115" s="77" t="s">
        <v>1091</v>
      </c>
      <c r="F115" s="78">
        <v>2</v>
      </c>
      <c r="G115" s="54"/>
      <c r="H115" s="79">
        <f t="shared" si="3"/>
        <v>0</v>
      </c>
    </row>
    <row r="116" spans="1:8" ht="12.75">
      <c r="A116" s="73">
        <v>100</v>
      </c>
      <c r="B116" s="74"/>
      <c r="C116" s="75" t="s">
        <v>506</v>
      </c>
      <c r="D116" s="76" t="s">
        <v>608</v>
      </c>
      <c r="E116" s="77" t="s">
        <v>1091</v>
      </c>
      <c r="F116" s="78">
        <v>2</v>
      </c>
      <c r="G116" s="54"/>
      <c r="H116" s="79">
        <f t="shared" si="3"/>
        <v>0</v>
      </c>
    </row>
    <row r="117" spans="1:8" ht="12.75">
      <c r="A117" s="73">
        <v>101</v>
      </c>
      <c r="B117" s="74"/>
      <c r="C117" s="75" t="s">
        <v>506</v>
      </c>
      <c r="D117" s="76" t="s">
        <v>609</v>
      </c>
      <c r="E117" s="77" t="s">
        <v>1091</v>
      </c>
      <c r="F117" s="78">
        <v>82</v>
      </c>
      <c r="G117" s="54"/>
      <c r="H117" s="79">
        <f t="shared" si="3"/>
        <v>0</v>
      </c>
    </row>
    <row r="118" spans="1:8" ht="12.75">
      <c r="A118" s="73">
        <v>102</v>
      </c>
      <c r="B118" s="74"/>
      <c r="C118" s="75" t="s">
        <v>506</v>
      </c>
      <c r="D118" s="76" t="s">
        <v>610</v>
      </c>
      <c r="E118" s="77" t="s">
        <v>1091</v>
      </c>
      <c r="F118" s="78">
        <v>20</v>
      </c>
      <c r="G118" s="54"/>
      <c r="H118" s="79">
        <f t="shared" si="3"/>
        <v>0</v>
      </c>
    </row>
    <row r="119" spans="1:8" ht="12.75">
      <c r="A119" s="73">
        <v>103</v>
      </c>
      <c r="B119" s="74"/>
      <c r="C119" s="75" t="s">
        <v>506</v>
      </c>
      <c r="D119" s="76" t="s">
        <v>611</v>
      </c>
      <c r="E119" s="77" t="s">
        <v>1091</v>
      </c>
      <c r="F119" s="78">
        <v>100</v>
      </c>
      <c r="G119" s="54"/>
      <c r="H119" s="79">
        <f t="shared" si="3"/>
        <v>0</v>
      </c>
    </row>
    <row r="120" spans="1:8" ht="12.75">
      <c r="A120" s="73">
        <v>104</v>
      </c>
      <c r="B120" s="74"/>
      <c r="C120" s="75" t="s">
        <v>506</v>
      </c>
      <c r="D120" s="76" t="s">
        <v>612</v>
      </c>
      <c r="E120" s="77" t="s">
        <v>1091</v>
      </c>
      <c r="F120" s="78">
        <v>8</v>
      </c>
      <c r="G120" s="54"/>
      <c r="H120" s="79">
        <f t="shared" si="3"/>
        <v>0</v>
      </c>
    </row>
    <row r="121" spans="1:8" ht="12.75">
      <c r="A121" s="73">
        <v>105</v>
      </c>
      <c r="B121" s="74"/>
      <c r="C121" s="75" t="s">
        <v>506</v>
      </c>
      <c r="D121" s="76" t="s">
        <v>613</v>
      </c>
      <c r="E121" s="77" t="s">
        <v>1091</v>
      </c>
      <c r="F121" s="78">
        <v>99</v>
      </c>
      <c r="G121" s="54"/>
      <c r="H121" s="79">
        <f t="shared" si="3"/>
        <v>0</v>
      </c>
    </row>
    <row r="122" spans="1:8" ht="12.75">
      <c r="A122" s="73">
        <v>106</v>
      </c>
      <c r="B122" s="74"/>
      <c r="C122" s="75" t="s">
        <v>506</v>
      </c>
      <c r="D122" s="76" t="s">
        <v>614</v>
      </c>
      <c r="E122" s="77" t="s">
        <v>1091</v>
      </c>
      <c r="F122" s="78">
        <v>67</v>
      </c>
      <c r="G122" s="54"/>
      <c r="H122" s="79">
        <f t="shared" si="3"/>
        <v>0</v>
      </c>
    </row>
    <row r="123" spans="1:8" ht="12.75">
      <c r="A123" s="73">
        <v>107</v>
      </c>
      <c r="B123" s="74"/>
      <c r="C123" s="75" t="s">
        <v>506</v>
      </c>
      <c r="D123" s="76" t="s">
        <v>615</v>
      </c>
      <c r="E123" s="77" t="s">
        <v>1091</v>
      </c>
      <c r="F123" s="78">
        <v>4</v>
      </c>
      <c r="G123" s="54"/>
      <c r="H123" s="79">
        <f t="shared" si="3"/>
        <v>0</v>
      </c>
    </row>
    <row r="124" spans="1:8" ht="12.75">
      <c r="A124" s="73">
        <v>108</v>
      </c>
      <c r="B124" s="74"/>
      <c r="C124" s="75" t="s">
        <v>506</v>
      </c>
      <c r="D124" s="76" t="s">
        <v>616</v>
      </c>
      <c r="E124" s="77" t="s">
        <v>1091</v>
      </c>
      <c r="F124" s="78">
        <v>6</v>
      </c>
      <c r="G124" s="54"/>
      <c r="H124" s="79">
        <f t="shared" si="3"/>
        <v>0</v>
      </c>
    </row>
    <row r="125" spans="1:8" ht="12.75">
      <c r="A125" s="73">
        <v>109</v>
      </c>
      <c r="B125" s="74"/>
      <c r="C125" s="75" t="s">
        <v>506</v>
      </c>
      <c r="D125" s="76" t="s">
        <v>617</v>
      </c>
      <c r="E125" s="77" t="s">
        <v>1091</v>
      </c>
      <c r="F125" s="78">
        <v>2</v>
      </c>
      <c r="G125" s="54"/>
      <c r="H125" s="79">
        <f t="shared" si="3"/>
        <v>0</v>
      </c>
    </row>
    <row r="126" spans="1:8" ht="12.75">
      <c r="A126" s="73">
        <v>110</v>
      </c>
      <c r="B126" s="74"/>
      <c r="C126" s="75" t="s">
        <v>506</v>
      </c>
      <c r="D126" s="76" t="s">
        <v>618</v>
      </c>
      <c r="E126" s="77" t="s">
        <v>1091</v>
      </c>
      <c r="F126" s="78">
        <v>110</v>
      </c>
      <c r="G126" s="54"/>
      <c r="H126" s="79">
        <f t="shared" si="3"/>
        <v>0</v>
      </c>
    </row>
    <row r="127" spans="1:8" ht="12.75">
      <c r="A127" s="73">
        <v>111</v>
      </c>
      <c r="B127" s="74"/>
      <c r="C127" s="75" t="s">
        <v>506</v>
      </c>
      <c r="D127" s="76" t="s">
        <v>619</v>
      </c>
      <c r="E127" s="77" t="s">
        <v>1091</v>
      </c>
      <c r="F127" s="78">
        <v>2</v>
      </c>
      <c r="G127" s="54"/>
      <c r="H127" s="79">
        <f t="shared" si="3"/>
        <v>0</v>
      </c>
    </row>
    <row r="128" spans="1:8" ht="12.75">
      <c r="A128" s="73">
        <v>112</v>
      </c>
      <c r="B128" s="74"/>
      <c r="C128" s="75" t="s">
        <v>506</v>
      </c>
      <c r="D128" s="76" t="s">
        <v>620</v>
      </c>
      <c r="E128" s="77" t="s">
        <v>1091</v>
      </c>
      <c r="F128" s="78">
        <v>26</v>
      </c>
      <c r="G128" s="54"/>
      <c r="H128" s="79">
        <f t="shared" si="3"/>
        <v>0</v>
      </c>
    </row>
    <row r="129" spans="1:8" ht="22.5">
      <c r="A129" s="73">
        <v>113</v>
      </c>
      <c r="B129" s="74"/>
      <c r="C129" s="75" t="s">
        <v>506</v>
      </c>
      <c r="D129" s="76" t="s">
        <v>621</v>
      </c>
      <c r="E129" s="77" t="s">
        <v>1091</v>
      </c>
      <c r="F129" s="78">
        <v>2</v>
      </c>
      <c r="G129" s="54"/>
      <c r="H129" s="79">
        <f t="shared" si="3"/>
        <v>0</v>
      </c>
    </row>
    <row r="130" spans="1:8" ht="22.5">
      <c r="A130" s="73">
        <v>114</v>
      </c>
      <c r="B130" s="74"/>
      <c r="C130" s="75" t="s">
        <v>506</v>
      </c>
      <c r="D130" s="76" t="s">
        <v>622</v>
      </c>
      <c r="E130" s="77" t="s">
        <v>1091</v>
      </c>
      <c r="F130" s="78">
        <v>1</v>
      </c>
      <c r="G130" s="54"/>
      <c r="H130" s="79">
        <f t="shared" si="3"/>
        <v>0</v>
      </c>
    </row>
    <row r="131" spans="1:8" ht="12.75">
      <c r="A131" s="73">
        <v>115</v>
      </c>
      <c r="B131" s="74"/>
      <c r="C131" s="75" t="s">
        <v>506</v>
      </c>
      <c r="D131" s="76" t="s">
        <v>623</v>
      </c>
      <c r="E131" s="77" t="s">
        <v>1091</v>
      </c>
      <c r="F131" s="78">
        <v>2</v>
      </c>
      <c r="G131" s="54"/>
      <c r="H131" s="79">
        <f t="shared" si="3"/>
        <v>0</v>
      </c>
    </row>
    <row r="132" spans="1:8" ht="12.75">
      <c r="A132" s="73">
        <v>116</v>
      </c>
      <c r="B132" s="74"/>
      <c r="C132" s="75" t="s">
        <v>506</v>
      </c>
      <c r="D132" s="76" t="s">
        <v>624</v>
      </c>
      <c r="E132" s="77" t="s">
        <v>1091</v>
      </c>
      <c r="F132" s="78">
        <v>1</v>
      </c>
      <c r="G132" s="54"/>
      <c r="H132" s="79">
        <f t="shared" si="3"/>
        <v>0</v>
      </c>
    </row>
    <row r="133" spans="1:8" ht="12.75">
      <c r="A133" s="73">
        <v>117</v>
      </c>
      <c r="B133" s="74"/>
      <c r="C133" s="75" t="s">
        <v>506</v>
      </c>
      <c r="D133" s="76" t="s">
        <v>625</v>
      </c>
      <c r="E133" s="77" t="s">
        <v>1091</v>
      </c>
      <c r="F133" s="78">
        <v>1</v>
      </c>
      <c r="G133" s="54"/>
      <c r="H133" s="79">
        <f t="shared" si="3"/>
        <v>0</v>
      </c>
    </row>
    <row r="134" spans="1:8" ht="22.5">
      <c r="A134" s="73">
        <v>118</v>
      </c>
      <c r="B134" s="74"/>
      <c r="C134" s="75" t="s">
        <v>506</v>
      </c>
      <c r="D134" s="76" t="s">
        <v>626</v>
      </c>
      <c r="E134" s="77" t="s">
        <v>1091</v>
      </c>
      <c r="F134" s="78">
        <v>2</v>
      </c>
      <c r="G134" s="54"/>
      <c r="H134" s="79">
        <f t="shared" si="3"/>
        <v>0</v>
      </c>
    </row>
    <row r="135" spans="1:8" ht="22.5">
      <c r="A135" s="73">
        <v>119</v>
      </c>
      <c r="B135" s="74"/>
      <c r="C135" s="75" t="s">
        <v>506</v>
      </c>
      <c r="D135" s="76" t="s">
        <v>627</v>
      </c>
      <c r="E135" s="77" t="s">
        <v>1091</v>
      </c>
      <c r="F135" s="78">
        <v>2</v>
      </c>
      <c r="G135" s="54"/>
      <c r="H135" s="79">
        <f t="shared" si="3"/>
        <v>0</v>
      </c>
    </row>
    <row r="136" spans="1:8" ht="22.5">
      <c r="A136" s="73">
        <v>120</v>
      </c>
      <c r="B136" s="74"/>
      <c r="C136" s="75" t="s">
        <v>506</v>
      </c>
      <c r="D136" s="76" t="s">
        <v>628</v>
      </c>
      <c r="E136" s="77" t="s">
        <v>1091</v>
      </c>
      <c r="F136" s="78">
        <v>2</v>
      </c>
      <c r="G136" s="54"/>
      <c r="H136" s="79">
        <f t="shared" si="3"/>
        <v>0</v>
      </c>
    </row>
    <row r="137" spans="1:8" ht="12.75">
      <c r="A137" s="73">
        <v>121</v>
      </c>
      <c r="B137" s="74"/>
      <c r="C137" s="75" t="s">
        <v>506</v>
      </c>
      <c r="D137" s="76" t="s">
        <v>629</v>
      </c>
      <c r="E137" s="77" t="s">
        <v>1091</v>
      </c>
      <c r="F137" s="78">
        <v>1</v>
      </c>
      <c r="G137" s="54"/>
      <c r="H137" s="79">
        <f t="shared" si="3"/>
        <v>0</v>
      </c>
    </row>
    <row r="138" spans="1:8" ht="22.5">
      <c r="A138" s="73">
        <v>122</v>
      </c>
      <c r="B138" s="74"/>
      <c r="C138" s="75" t="s">
        <v>506</v>
      </c>
      <c r="D138" s="76" t="s">
        <v>630</v>
      </c>
      <c r="E138" s="77" t="s">
        <v>1091</v>
      </c>
      <c r="F138" s="78">
        <v>3</v>
      </c>
      <c r="G138" s="54"/>
      <c r="H138" s="79">
        <f t="shared" si="3"/>
        <v>0</v>
      </c>
    </row>
    <row r="139" spans="1:8" ht="22.5">
      <c r="A139" s="73">
        <v>123</v>
      </c>
      <c r="B139" s="74"/>
      <c r="C139" s="75" t="s">
        <v>506</v>
      </c>
      <c r="D139" s="76" t="s">
        <v>631</v>
      </c>
      <c r="E139" s="77" t="s">
        <v>1091</v>
      </c>
      <c r="F139" s="78">
        <v>3</v>
      </c>
      <c r="G139" s="54"/>
      <c r="H139" s="79">
        <f t="shared" si="3"/>
        <v>0</v>
      </c>
    </row>
    <row r="140" spans="1:8" ht="22.5">
      <c r="A140" s="73">
        <v>124</v>
      </c>
      <c r="B140" s="74"/>
      <c r="C140" s="75" t="s">
        <v>506</v>
      </c>
      <c r="D140" s="76" t="s">
        <v>632</v>
      </c>
      <c r="E140" s="77" t="s">
        <v>1091</v>
      </c>
      <c r="F140" s="78">
        <v>1</v>
      </c>
      <c r="G140" s="54"/>
      <c r="H140" s="79">
        <f t="shared" si="3"/>
        <v>0</v>
      </c>
    </row>
    <row r="141" spans="1:8" ht="22.5">
      <c r="A141" s="73">
        <v>125</v>
      </c>
      <c r="B141" s="74"/>
      <c r="C141" s="75" t="s">
        <v>506</v>
      </c>
      <c r="D141" s="76" t="s">
        <v>633</v>
      </c>
      <c r="E141" s="77" t="s">
        <v>1091</v>
      </c>
      <c r="F141" s="78">
        <v>1</v>
      </c>
      <c r="G141" s="54"/>
      <c r="H141" s="79">
        <f t="shared" si="3"/>
        <v>0</v>
      </c>
    </row>
    <row r="142" spans="1:8" ht="12.75">
      <c r="A142" s="73">
        <v>126</v>
      </c>
      <c r="B142" s="74"/>
      <c r="C142" s="75" t="s">
        <v>506</v>
      </c>
      <c r="D142" s="76" t="s">
        <v>634</v>
      </c>
      <c r="E142" s="77" t="s">
        <v>1091</v>
      </c>
      <c r="F142" s="78">
        <v>4</v>
      </c>
      <c r="G142" s="54"/>
      <c r="H142" s="79">
        <f t="shared" si="3"/>
        <v>0</v>
      </c>
    </row>
    <row r="143" spans="1:8" ht="12.75">
      <c r="A143" s="73">
        <v>127</v>
      </c>
      <c r="B143" s="74"/>
      <c r="C143" s="75" t="s">
        <v>506</v>
      </c>
      <c r="D143" s="76" t="s">
        <v>635</v>
      </c>
      <c r="E143" s="77" t="s">
        <v>1091</v>
      </c>
      <c r="F143" s="78">
        <v>2</v>
      </c>
      <c r="G143" s="54"/>
      <c r="H143" s="79">
        <f t="shared" si="3"/>
        <v>0</v>
      </c>
    </row>
    <row r="144" spans="1:8" ht="22.5">
      <c r="A144" s="73">
        <v>128</v>
      </c>
      <c r="B144" s="74"/>
      <c r="C144" s="75" t="s">
        <v>506</v>
      </c>
      <c r="D144" s="76" t="s">
        <v>636</v>
      </c>
      <c r="E144" s="77" t="s">
        <v>1091</v>
      </c>
      <c r="F144" s="78">
        <v>51</v>
      </c>
      <c r="G144" s="54"/>
      <c r="H144" s="79">
        <f t="shared" si="3"/>
        <v>0</v>
      </c>
    </row>
    <row r="145" spans="1:8" ht="22.5">
      <c r="A145" s="73">
        <v>129</v>
      </c>
      <c r="B145" s="74"/>
      <c r="C145" s="75" t="s">
        <v>506</v>
      </c>
      <c r="D145" s="76" t="s">
        <v>637</v>
      </c>
      <c r="E145" s="77" t="s">
        <v>1091</v>
      </c>
      <c r="F145" s="78">
        <v>2</v>
      </c>
      <c r="G145" s="54"/>
      <c r="H145" s="79">
        <f t="shared" si="3"/>
        <v>0</v>
      </c>
    </row>
    <row r="146" spans="1:8" ht="22.5">
      <c r="A146" s="73">
        <v>130</v>
      </c>
      <c r="B146" s="74"/>
      <c r="C146" s="75" t="s">
        <v>506</v>
      </c>
      <c r="D146" s="76" t="s">
        <v>638</v>
      </c>
      <c r="E146" s="77" t="s">
        <v>1091</v>
      </c>
      <c r="F146" s="78">
        <v>51</v>
      </c>
      <c r="G146" s="54"/>
      <c r="H146" s="79">
        <f t="shared" si="3"/>
        <v>0</v>
      </c>
    </row>
    <row r="147" spans="1:8" ht="22.5">
      <c r="A147" s="73">
        <v>131</v>
      </c>
      <c r="B147" s="74"/>
      <c r="C147" s="75" t="s">
        <v>506</v>
      </c>
      <c r="D147" s="76" t="s">
        <v>639</v>
      </c>
      <c r="E147" s="77" t="s">
        <v>1091</v>
      </c>
      <c r="F147" s="78">
        <v>4</v>
      </c>
      <c r="G147" s="54"/>
      <c r="H147" s="79">
        <f t="shared" si="3"/>
        <v>0</v>
      </c>
    </row>
    <row r="148" spans="1:8" ht="12.75">
      <c r="A148" s="73">
        <v>132</v>
      </c>
      <c r="B148" s="74"/>
      <c r="C148" s="75" t="s">
        <v>506</v>
      </c>
      <c r="D148" s="76" t="s">
        <v>640</v>
      </c>
      <c r="E148" s="77" t="s">
        <v>1091</v>
      </c>
      <c r="F148" s="78">
        <v>16</v>
      </c>
      <c r="G148" s="54"/>
      <c r="H148" s="79">
        <f t="shared" si="3"/>
        <v>0</v>
      </c>
    </row>
    <row r="149" spans="1:8" ht="12.75">
      <c r="A149" s="73">
        <v>133</v>
      </c>
      <c r="B149" s="74"/>
      <c r="C149" s="75" t="s">
        <v>506</v>
      </c>
      <c r="D149" s="76" t="s">
        <v>641</v>
      </c>
      <c r="E149" s="77" t="s">
        <v>1091</v>
      </c>
      <c r="F149" s="78">
        <v>7</v>
      </c>
      <c r="G149" s="54"/>
      <c r="H149" s="79">
        <f t="shared" si="3"/>
        <v>0</v>
      </c>
    </row>
    <row r="150" spans="1:8" ht="12.75">
      <c r="A150" s="73">
        <v>134</v>
      </c>
      <c r="B150" s="74"/>
      <c r="C150" s="75" t="s">
        <v>506</v>
      </c>
      <c r="D150" s="76" t="s">
        <v>642</v>
      </c>
      <c r="E150" s="77" t="s">
        <v>1091</v>
      </c>
      <c r="F150" s="78">
        <v>10</v>
      </c>
      <c r="G150" s="54"/>
      <c r="H150" s="79">
        <f t="shared" si="3"/>
        <v>0</v>
      </c>
    </row>
    <row r="151" spans="1:8" ht="12.75">
      <c r="A151" s="73">
        <v>135</v>
      </c>
      <c r="B151" s="74"/>
      <c r="C151" s="75" t="s">
        <v>506</v>
      </c>
      <c r="D151" s="76" t="s">
        <v>643</v>
      </c>
      <c r="E151" s="77" t="s">
        <v>1091</v>
      </c>
      <c r="F151" s="78">
        <v>2</v>
      </c>
      <c r="G151" s="54"/>
      <c r="H151" s="79">
        <f t="shared" si="3"/>
        <v>0</v>
      </c>
    </row>
    <row r="152" spans="1:8" ht="12.75">
      <c r="A152" s="73">
        <v>136</v>
      </c>
      <c r="B152" s="74"/>
      <c r="C152" s="75" t="s">
        <v>506</v>
      </c>
      <c r="D152" s="76" t="s">
        <v>644</v>
      </c>
      <c r="E152" s="77" t="s">
        <v>1091</v>
      </c>
      <c r="F152" s="78">
        <v>3</v>
      </c>
      <c r="G152" s="54"/>
      <c r="H152" s="79">
        <f t="shared" si="3"/>
        <v>0</v>
      </c>
    </row>
    <row r="153" spans="1:8" ht="22.5">
      <c r="A153" s="73">
        <v>137</v>
      </c>
      <c r="B153" s="74"/>
      <c r="C153" s="75" t="s">
        <v>506</v>
      </c>
      <c r="D153" s="76" t="s">
        <v>645</v>
      </c>
      <c r="E153" s="77" t="s">
        <v>1091</v>
      </c>
      <c r="F153" s="78">
        <v>18</v>
      </c>
      <c r="G153" s="54"/>
      <c r="H153" s="79">
        <f t="shared" si="3"/>
        <v>0</v>
      </c>
    </row>
    <row r="154" spans="1:8" ht="12.75">
      <c r="A154" s="73">
        <v>138</v>
      </c>
      <c r="B154" s="74"/>
      <c r="C154" s="75" t="s">
        <v>506</v>
      </c>
      <c r="D154" s="76" t="s">
        <v>646</v>
      </c>
      <c r="E154" s="77" t="s">
        <v>1091</v>
      </c>
      <c r="F154" s="78">
        <v>4</v>
      </c>
      <c r="G154" s="54"/>
      <c r="H154" s="79">
        <f t="shared" si="3"/>
        <v>0</v>
      </c>
    </row>
    <row r="155" spans="1:8" ht="12.75">
      <c r="A155" s="73">
        <v>139</v>
      </c>
      <c r="B155" s="74"/>
      <c r="C155" s="75" t="s">
        <v>506</v>
      </c>
      <c r="D155" s="76" t="s">
        <v>647</v>
      </c>
      <c r="E155" s="77" t="s">
        <v>1091</v>
      </c>
      <c r="F155" s="78">
        <v>7</v>
      </c>
      <c r="G155" s="54"/>
      <c r="H155" s="79">
        <f t="shared" si="3"/>
        <v>0</v>
      </c>
    </row>
    <row r="156" spans="1:8" ht="12.75">
      <c r="A156" s="73">
        <v>140</v>
      </c>
      <c r="B156" s="74"/>
      <c r="C156" s="75" t="s">
        <v>506</v>
      </c>
      <c r="D156" s="76" t="s">
        <v>648</v>
      </c>
      <c r="E156" s="77" t="s">
        <v>1091</v>
      </c>
      <c r="F156" s="78">
        <v>3</v>
      </c>
      <c r="G156" s="54"/>
      <c r="H156" s="79">
        <f t="shared" si="3"/>
        <v>0</v>
      </c>
    </row>
    <row r="157" spans="1:8" ht="12.75">
      <c r="A157" s="73">
        <v>141</v>
      </c>
      <c r="B157" s="74"/>
      <c r="C157" s="75" t="s">
        <v>506</v>
      </c>
      <c r="D157" s="76" t="s">
        <v>649</v>
      </c>
      <c r="E157" s="77" t="s">
        <v>1091</v>
      </c>
      <c r="F157" s="78">
        <v>1</v>
      </c>
      <c r="G157" s="54"/>
      <c r="H157" s="79">
        <f t="shared" si="3"/>
        <v>0</v>
      </c>
    </row>
    <row r="158" spans="1:8" ht="12.75">
      <c r="A158" s="73">
        <v>142</v>
      </c>
      <c r="B158" s="74"/>
      <c r="C158" s="75" t="s">
        <v>506</v>
      </c>
      <c r="D158" s="76" t="s">
        <v>650</v>
      </c>
      <c r="E158" s="77" t="s">
        <v>1091</v>
      </c>
      <c r="F158" s="78">
        <v>6</v>
      </c>
      <c r="G158" s="54"/>
      <c r="H158" s="79">
        <f t="shared" si="3"/>
        <v>0</v>
      </c>
    </row>
    <row r="159" spans="1:8" ht="22.5">
      <c r="A159" s="73">
        <v>143</v>
      </c>
      <c r="B159" s="74"/>
      <c r="C159" s="75" t="s">
        <v>506</v>
      </c>
      <c r="D159" s="76" t="s">
        <v>651</v>
      </c>
      <c r="E159" s="77" t="s">
        <v>1091</v>
      </c>
      <c r="F159" s="78">
        <v>1</v>
      </c>
      <c r="G159" s="54"/>
      <c r="H159" s="79">
        <f t="shared" si="3"/>
        <v>0</v>
      </c>
    </row>
    <row r="160" spans="1:8" ht="22.5">
      <c r="A160" s="73">
        <v>144</v>
      </c>
      <c r="B160" s="74"/>
      <c r="C160" s="75" t="s">
        <v>506</v>
      </c>
      <c r="D160" s="76" t="s">
        <v>652</v>
      </c>
      <c r="E160" s="77" t="s">
        <v>987</v>
      </c>
      <c r="F160" s="78">
        <v>417.6</v>
      </c>
      <c r="G160" s="54"/>
      <c r="H160" s="79">
        <f t="shared" si="3"/>
        <v>0</v>
      </c>
    </row>
    <row r="161" spans="1:8" ht="22.5">
      <c r="A161" s="73">
        <v>145</v>
      </c>
      <c r="B161" s="74"/>
      <c r="C161" s="75" t="s">
        <v>506</v>
      </c>
      <c r="D161" s="76" t="s">
        <v>653</v>
      </c>
      <c r="E161" s="77" t="s">
        <v>987</v>
      </c>
      <c r="F161" s="78">
        <v>32.3</v>
      </c>
      <c r="G161" s="54"/>
      <c r="H161" s="79">
        <f t="shared" si="3"/>
        <v>0</v>
      </c>
    </row>
    <row r="162" spans="1:8" ht="22.5">
      <c r="A162" s="73">
        <v>146</v>
      </c>
      <c r="B162" s="74"/>
      <c r="C162" s="75" t="s">
        <v>506</v>
      </c>
      <c r="D162" s="76" t="s">
        <v>654</v>
      </c>
      <c r="E162" s="77" t="s">
        <v>987</v>
      </c>
      <c r="F162" s="78">
        <v>1.9</v>
      </c>
      <c r="G162" s="54"/>
      <c r="H162" s="79">
        <f t="shared" si="3"/>
        <v>0</v>
      </c>
    </row>
    <row r="163" spans="1:8" ht="22.5">
      <c r="A163" s="73">
        <v>147</v>
      </c>
      <c r="B163" s="74"/>
      <c r="C163" s="75" t="s">
        <v>506</v>
      </c>
      <c r="D163" s="76" t="s">
        <v>655</v>
      </c>
      <c r="E163" s="77" t="s">
        <v>987</v>
      </c>
      <c r="F163" s="78">
        <v>10.4</v>
      </c>
      <c r="G163" s="54"/>
      <c r="H163" s="79">
        <f t="shared" si="3"/>
        <v>0</v>
      </c>
    </row>
    <row r="164" spans="1:8" ht="22.5">
      <c r="A164" s="73">
        <v>148</v>
      </c>
      <c r="B164" s="74"/>
      <c r="C164" s="75" t="s">
        <v>506</v>
      </c>
      <c r="D164" s="76" t="s">
        <v>656</v>
      </c>
      <c r="E164" s="77" t="s">
        <v>987</v>
      </c>
      <c r="F164" s="78">
        <v>53</v>
      </c>
      <c r="G164" s="54"/>
      <c r="H164" s="79">
        <f t="shared" si="3"/>
        <v>0</v>
      </c>
    </row>
    <row r="165" spans="1:8" ht="22.5">
      <c r="A165" s="73">
        <v>149</v>
      </c>
      <c r="B165" s="74"/>
      <c r="C165" s="75" t="s">
        <v>506</v>
      </c>
      <c r="D165" s="76" t="s">
        <v>657</v>
      </c>
      <c r="E165" s="77" t="s">
        <v>987</v>
      </c>
      <c r="F165" s="78">
        <v>45</v>
      </c>
      <c r="G165" s="54"/>
      <c r="H165" s="79">
        <f t="shared" si="3"/>
        <v>0</v>
      </c>
    </row>
    <row r="166" spans="1:8" ht="22.5">
      <c r="A166" s="73">
        <v>150</v>
      </c>
      <c r="B166" s="74"/>
      <c r="C166" s="75" t="s">
        <v>506</v>
      </c>
      <c r="D166" s="76" t="s">
        <v>658</v>
      </c>
      <c r="E166" s="77" t="s">
        <v>987</v>
      </c>
      <c r="F166" s="78">
        <v>153.3</v>
      </c>
      <c r="G166" s="54"/>
      <c r="H166" s="79">
        <f t="shared" si="3"/>
        <v>0</v>
      </c>
    </row>
    <row r="167" spans="1:8" ht="22.5">
      <c r="A167" s="73">
        <v>151</v>
      </c>
      <c r="B167" s="74"/>
      <c r="C167" s="75" t="s">
        <v>506</v>
      </c>
      <c r="D167" s="76" t="s">
        <v>659</v>
      </c>
      <c r="E167" s="77" t="s">
        <v>987</v>
      </c>
      <c r="F167" s="78">
        <v>45.1</v>
      </c>
      <c r="G167" s="54"/>
      <c r="H167" s="79">
        <f t="shared" si="3"/>
        <v>0</v>
      </c>
    </row>
    <row r="168" spans="1:8" ht="22.5">
      <c r="A168" s="73">
        <v>152</v>
      </c>
      <c r="B168" s="74"/>
      <c r="C168" s="75" t="s">
        <v>506</v>
      </c>
      <c r="D168" s="76" t="s">
        <v>660</v>
      </c>
      <c r="E168" s="77" t="s">
        <v>987</v>
      </c>
      <c r="F168" s="78">
        <v>3</v>
      </c>
      <c r="G168" s="54"/>
      <c r="H168" s="79">
        <f t="shared" si="3"/>
        <v>0</v>
      </c>
    </row>
    <row r="169" spans="1:8" ht="12.75">
      <c r="A169" s="73">
        <v>153</v>
      </c>
      <c r="B169" s="74"/>
      <c r="C169" s="75" t="s">
        <v>506</v>
      </c>
      <c r="D169" s="76" t="s">
        <v>661</v>
      </c>
      <c r="E169" s="77" t="s">
        <v>987</v>
      </c>
      <c r="F169" s="78">
        <v>75</v>
      </c>
      <c r="G169" s="54"/>
      <c r="H169" s="79">
        <f t="shared" si="3"/>
        <v>0</v>
      </c>
    </row>
    <row r="170" spans="1:8" ht="22.5">
      <c r="A170" s="73">
        <v>154</v>
      </c>
      <c r="B170" s="74"/>
      <c r="C170" s="75" t="s">
        <v>506</v>
      </c>
      <c r="D170" s="76" t="s">
        <v>662</v>
      </c>
      <c r="E170" s="77" t="s">
        <v>1091</v>
      </c>
      <c r="F170" s="78">
        <v>1</v>
      </c>
      <c r="G170" s="54"/>
      <c r="H170" s="79">
        <f t="shared" si="3"/>
        <v>0</v>
      </c>
    </row>
    <row r="171" spans="1:8" ht="22.5">
      <c r="A171" s="73">
        <v>155</v>
      </c>
      <c r="B171" s="74"/>
      <c r="C171" s="75" t="s">
        <v>506</v>
      </c>
      <c r="D171" s="76" t="s">
        <v>663</v>
      </c>
      <c r="E171" s="77" t="s">
        <v>1091</v>
      </c>
      <c r="F171" s="78">
        <v>1</v>
      </c>
      <c r="G171" s="54"/>
      <c r="H171" s="79">
        <f t="shared" si="3"/>
        <v>0</v>
      </c>
    </row>
    <row r="172" spans="1:8" ht="22.5">
      <c r="A172" s="73">
        <v>156</v>
      </c>
      <c r="B172" s="74"/>
      <c r="C172" s="75" t="s">
        <v>506</v>
      </c>
      <c r="D172" s="76" t="s">
        <v>664</v>
      </c>
      <c r="E172" s="77" t="s">
        <v>1091</v>
      </c>
      <c r="F172" s="78">
        <v>1</v>
      </c>
      <c r="G172" s="54"/>
      <c r="H172" s="79">
        <f t="shared" si="3"/>
        <v>0</v>
      </c>
    </row>
    <row r="173" spans="1:8" ht="22.5">
      <c r="A173" s="73">
        <v>157</v>
      </c>
      <c r="B173" s="74"/>
      <c r="C173" s="75" t="s">
        <v>506</v>
      </c>
      <c r="D173" s="76" t="s">
        <v>665</v>
      </c>
      <c r="E173" s="77" t="s">
        <v>1091</v>
      </c>
      <c r="F173" s="78">
        <v>1</v>
      </c>
      <c r="G173" s="54"/>
      <c r="H173" s="79">
        <f t="shared" si="3"/>
        <v>0</v>
      </c>
    </row>
    <row r="174" spans="1:8" ht="33.75">
      <c r="A174" s="73" t="s">
        <v>666</v>
      </c>
      <c r="B174" s="74"/>
      <c r="C174" s="75" t="s">
        <v>506</v>
      </c>
      <c r="D174" s="76" t="s">
        <v>667</v>
      </c>
      <c r="E174" s="77" t="s">
        <v>1091</v>
      </c>
      <c r="F174" s="78">
        <v>1</v>
      </c>
      <c r="G174" s="54"/>
      <c r="H174" s="79">
        <f t="shared" si="3"/>
        <v>0</v>
      </c>
    </row>
    <row r="175" spans="1:8" ht="33.75">
      <c r="A175" s="73" t="s">
        <v>668</v>
      </c>
      <c r="B175" s="74"/>
      <c r="C175" s="75" t="s">
        <v>506</v>
      </c>
      <c r="D175" s="76" t="s">
        <v>669</v>
      </c>
      <c r="E175" s="77" t="s">
        <v>1091</v>
      </c>
      <c r="F175" s="78">
        <v>1</v>
      </c>
      <c r="G175" s="54"/>
      <c r="H175" s="79">
        <f t="shared" si="3"/>
        <v>0</v>
      </c>
    </row>
    <row r="176" spans="1:8" ht="33.75">
      <c r="A176" s="73">
        <v>158</v>
      </c>
      <c r="B176" s="74"/>
      <c r="C176" s="75" t="s">
        <v>506</v>
      </c>
      <c r="D176" s="76" t="s">
        <v>670</v>
      </c>
      <c r="E176" s="77" t="s">
        <v>1091</v>
      </c>
      <c r="F176" s="78">
        <v>1</v>
      </c>
      <c r="G176" s="54"/>
      <c r="H176" s="79">
        <f t="shared" si="3"/>
        <v>0</v>
      </c>
    </row>
    <row r="177" spans="1:8" ht="33.75">
      <c r="A177" s="73">
        <v>159</v>
      </c>
      <c r="B177" s="74"/>
      <c r="C177" s="75" t="s">
        <v>506</v>
      </c>
      <c r="D177" s="76" t="s">
        <v>671</v>
      </c>
      <c r="E177" s="77" t="s">
        <v>1091</v>
      </c>
      <c r="F177" s="78">
        <v>2</v>
      </c>
      <c r="G177" s="54"/>
      <c r="H177" s="79">
        <f t="shared" si="3"/>
        <v>0</v>
      </c>
    </row>
    <row r="178" spans="1:8" ht="33.75">
      <c r="A178" s="73">
        <v>160</v>
      </c>
      <c r="B178" s="74"/>
      <c r="C178" s="75" t="s">
        <v>506</v>
      </c>
      <c r="D178" s="76" t="s">
        <v>672</v>
      </c>
      <c r="E178" s="77" t="s">
        <v>1091</v>
      </c>
      <c r="F178" s="78">
        <v>1</v>
      </c>
      <c r="G178" s="54"/>
      <c r="H178" s="79">
        <f t="shared" si="3"/>
        <v>0</v>
      </c>
    </row>
    <row r="179" spans="1:8" ht="33.75">
      <c r="A179" s="73">
        <v>161</v>
      </c>
      <c r="B179" s="74"/>
      <c r="C179" s="75" t="s">
        <v>506</v>
      </c>
      <c r="D179" s="76" t="s">
        <v>673</v>
      </c>
      <c r="E179" s="77" t="s">
        <v>1091</v>
      </c>
      <c r="F179" s="78">
        <v>1</v>
      </c>
      <c r="G179" s="54"/>
      <c r="H179" s="79">
        <f t="shared" si="3"/>
        <v>0</v>
      </c>
    </row>
    <row r="180" spans="1:8" ht="33.75">
      <c r="A180" s="73">
        <v>162</v>
      </c>
      <c r="B180" s="74"/>
      <c r="C180" s="75" t="s">
        <v>506</v>
      </c>
      <c r="D180" s="76" t="s">
        <v>674</v>
      </c>
      <c r="E180" s="77" t="s">
        <v>1091</v>
      </c>
      <c r="F180" s="78">
        <v>1</v>
      </c>
      <c r="G180" s="54"/>
      <c r="H180" s="79">
        <f t="shared" si="3"/>
        <v>0</v>
      </c>
    </row>
    <row r="181" spans="1:8" ht="33.75">
      <c r="A181" s="73">
        <v>163</v>
      </c>
      <c r="B181" s="74"/>
      <c r="C181" s="75" t="s">
        <v>506</v>
      </c>
      <c r="D181" s="76" t="s">
        <v>675</v>
      </c>
      <c r="E181" s="77" t="s">
        <v>1091</v>
      </c>
      <c r="F181" s="78">
        <v>2</v>
      </c>
      <c r="G181" s="54"/>
      <c r="H181" s="79">
        <f t="shared" si="3"/>
        <v>0</v>
      </c>
    </row>
    <row r="182" spans="1:8" ht="33.75">
      <c r="A182" s="73">
        <v>164</v>
      </c>
      <c r="B182" s="74"/>
      <c r="C182" s="75" t="s">
        <v>506</v>
      </c>
      <c r="D182" s="76" t="s">
        <v>676</v>
      </c>
      <c r="E182" s="77" t="s">
        <v>1091</v>
      </c>
      <c r="F182" s="78">
        <v>8</v>
      </c>
      <c r="G182" s="54"/>
      <c r="H182" s="79">
        <f t="shared" si="3"/>
        <v>0</v>
      </c>
    </row>
    <row r="183" spans="1:8" ht="33.75">
      <c r="A183" s="73">
        <v>165</v>
      </c>
      <c r="B183" s="74"/>
      <c r="C183" s="75" t="s">
        <v>506</v>
      </c>
      <c r="D183" s="76" t="s">
        <v>677</v>
      </c>
      <c r="E183" s="77" t="s">
        <v>1091</v>
      </c>
      <c r="F183" s="78">
        <v>4</v>
      </c>
      <c r="G183" s="54"/>
      <c r="H183" s="79">
        <f t="shared" si="3"/>
        <v>0</v>
      </c>
    </row>
    <row r="184" spans="1:8" ht="33.75">
      <c r="A184" s="73">
        <v>166</v>
      </c>
      <c r="B184" s="74"/>
      <c r="C184" s="75" t="s">
        <v>506</v>
      </c>
      <c r="D184" s="76" t="s">
        <v>678</v>
      </c>
      <c r="E184" s="77" t="s">
        <v>1091</v>
      </c>
      <c r="F184" s="78">
        <v>5</v>
      </c>
      <c r="G184" s="54"/>
      <c r="H184" s="79">
        <f t="shared" si="3"/>
        <v>0</v>
      </c>
    </row>
    <row r="185" spans="1:8" ht="33.75">
      <c r="A185" s="73">
        <v>167</v>
      </c>
      <c r="B185" s="74"/>
      <c r="C185" s="75" t="s">
        <v>506</v>
      </c>
      <c r="D185" s="76" t="s">
        <v>679</v>
      </c>
      <c r="E185" s="77" t="s">
        <v>1091</v>
      </c>
      <c r="F185" s="78">
        <v>2</v>
      </c>
      <c r="G185" s="54"/>
      <c r="H185" s="79">
        <f t="shared" si="3"/>
        <v>0</v>
      </c>
    </row>
    <row r="186" spans="1:8" ht="33.75">
      <c r="A186" s="73">
        <v>168</v>
      </c>
      <c r="B186" s="74"/>
      <c r="C186" s="75" t="s">
        <v>506</v>
      </c>
      <c r="D186" s="76" t="s">
        <v>680</v>
      </c>
      <c r="E186" s="77" t="s">
        <v>1091</v>
      </c>
      <c r="F186" s="78">
        <v>3</v>
      </c>
      <c r="G186" s="54"/>
      <c r="H186" s="79">
        <f t="shared" si="3"/>
        <v>0</v>
      </c>
    </row>
    <row r="187" spans="1:8" ht="33.75">
      <c r="A187" s="73">
        <v>169</v>
      </c>
      <c r="B187" s="74"/>
      <c r="C187" s="75" t="s">
        <v>506</v>
      </c>
      <c r="D187" s="76" t="s">
        <v>681</v>
      </c>
      <c r="E187" s="77" t="s">
        <v>1091</v>
      </c>
      <c r="F187" s="78">
        <v>6</v>
      </c>
      <c r="G187" s="54"/>
      <c r="H187" s="79">
        <f t="shared" si="3"/>
        <v>0</v>
      </c>
    </row>
    <row r="188" spans="1:8" ht="33.75">
      <c r="A188" s="73">
        <v>170</v>
      </c>
      <c r="B188" s="74"/>
      <c r="C188" s="75" t="s">
        <v>506</v>
      </c>
      <c r="D188" s="76" t="s">
        <v>682</v>
      </c>
      <c r="E188" s="77" t="s">
        <v>1091</v>
      </c>
      <c r="F188" s="78">
        <v>2</v>
      </c>
      <c r="G188" s="54"/>
      <c r="H188" s="79">
        <f t="shared" si="3"/>
        <v>0</v>
      </c>
    </row>
    <row r="189" spans="1:8" ht="33.75">
      <c r="A189" s="73" t="s">
        <v>683</v>
      </c>
      <c r="B189" s="74"/>
      <c r="C189" s="75" t="s">
        <v>506</v>
      </c>
      <c r="D189" s="76" t="s">
        <v>684</v>
      </c>
      <c r="E189" s="77" t="s">
        <v>1091</v>
      </c>
      <c r="F189" s="78">
        <v>1</v>
      </c>
      <c r="G189" s="54"/>
      <c r="H189" s="79">
        <f t="shared" si="3"/>
        <v>0</v>
      </c>
    </row>
    <row r="190" spans="1:8" ht="33.75">
      <c r="A190" s="73">
        <v>171</v>
      </c>
      <c r="B190" s="74"/>
      <c r="C190" s="75" t="s">
        <v>506</v>
      </c>
      <c r="D190" s="76" t="s">
        <v>685</v>
      </c>
      <c r="E190" s="77" t="s">
        <v>1091</v>
      </c>
      <c r="F190" s="78">
        <v>6</v>
      </c>
      <c r="G190" s="54"/>
      <c r="H190" s="79">
        <f t="shared" si="3"/>
        <v>0</v>
      </c>
    </row>
    <row r="191" spans="1:8" ht="33.75">
      <c r="A191" s="73">
        <v>172</v>
      </c>
      <c r="B191" s="74"/>
      <c r="C191" s="75" t="s">
        <v>506</v>
      </c>
      <c r="D191" s="76" t="s">
        <v>686</v>
      </c>
      <c r="E191" s="77" t="s">
        <v>1091</v>
      </c>
      <c r="F191" s="78">
        <v>1</v>
      </c>
      <c r="G191" s="54"/>
      <c r="H191" s="79">
        <f t="shared" si="3"/>
        <v>0</v>
      </c>
    </row>
    <row r="192" spans="1:8" ht="33.75">
      <c r="A192" s="73">
        <v>173</v>
      </c>
      <c r="B192" s="74"/>
      <c r="C192" s="75" t="s">
        <v>506</v>
      </c>
      <c r="D192" s="76" t="s">
        <v>687</v>
      </c>
      <c r="E192" s="77" t="s">
        <v>1091</v>
      </c>
      <c r="F192" s="78">
        <v>2</v>
      </c>
      <c r="G192" s="54"/>
      <c r="H192" s="79">
        <f t="shared" si="3"/>
        <v>0</v>
      </c>
    </row>
    <row r="193" spans="1:8" ht="33.75">
      <c r="A193" s="73">
        <v>174</v>
      </c>
      <c r="B193" s="74"/>
      <c r="C193" s="75" t="s">
        <v>506</v>
      </c>
      <c r="D193" s="76" t="s">
        <v>688</v>
      </c>
      <c r="E193" s="77" t="s">
        <v>1091</v>
      </c>
      <c r="F193" s="78">
        <v>1</v>
      </c>
      <c r="G193" s="54"/>
      <c r="H193" s="79">
        <f t="shared" si="3"/>
        <v>0</v>
      </c>
    </row>
    <row r="194" spans="1:8" ht="22.5">
      <c r="A194" s="73">
        <v>175</v>
      </c>
      <c r="B194" s="74"/>
      <c r="C194" s="75" t="s">
        <v>506</v>
      </c>
      <c r="D194" s="76" t="s">
        <v>689</v>
      </c>
      <c r="E194" s="77" t="s">
        <v>690</v>
      </c>
      <c r="F194" s="78">
        <v>182</v>
      </c>
      <c r="G194" s="54"/>
      <c r="H194" s="79">
        <f t="shared" si="3"/>
        <v>0</v>
      </c>
    </row>
    <row r="195" spans="1:8" ht="12.75">
      <c r="A195" s="73">
        <v>176</v>
      </c>
      <c r="B195" s="74"/>
      <c r="C195" s="75" t="s">
        <v>506</v>
      </c>
      <c r="D195" s="76" t="s">
        <v>691</v>
      </c>
      <c r="E195" s="77" t="s">
        <v>987</v>
      </c>
      <c r="F195" s="78">
        <v>1550</v>
      </c>
      <c r="G195" s="54"/>
      <c r="H195" s="79">
        <f t="shared" si="3"/>
        <v>0</v>
      </c>
    </row>
    <row r="196" spans="1:8" ht="22.5">
      <c r="A196" s="73">
        <v>177</v>
      </c>
      <c r="B196" s="74"/>
      <c r="C196" s="75" t="s">
        <v>506</v>
      </c>
      <c r="D196" s="76" t="s">
        <v>692</v>
      </c>
      <c r="E196" s="77" t="s">
        <v>1028</v>
      </c>
      <c r="F196" s="78">
        <v>3.5</v>
      </c>
      <c r="G196" s="54"/>
      <c r="H196" s="79">
        <f t="shared" si="3"/>
        <v>0</v>
      </c>
    </row>
    <row r="197" spans="1:8" ht="22.5">
      <c r="A197" s="73">
        <v>178</v>
      </c>
      <c r="B197" s="74"/>
      <c r="C197" s="75" t="s">
        <v>506</v>
      </c>
      <c r="D197" s="76" t="s">
        <v>693</v>
      </c>
      <c r="E197" s="77" t="s">
        <v>992</v>
      </c>
      <c r="F197" s="78">
        <v>11.6</v>
      </c>
      <c r="G197" s="54"/>
      <c r="H197" s="79">
        <f t="shared" si="3"/>
        <v>0</v>
      </c>
    </row>
    <row r="198" spans="1:8" ht="22.5">
      <c r="A198" s="73">
        <v>179</v>
      </c>
      <c r="B198" s="84"/>
      <c r="C198" s="75" t="s">
        <v>506</v>
      </c>
      <c r="D198" s="76" t="s">
        <v>694</v>
      </c>
      <c r="E198" s="77" t="s">
        <v>1091</v>
      </c>
      <c r="F198" s="78">
        <v>6</v>
      </c>
      <c r="G198" s="54"/>
      <c r="H198" s="79">
        <f t="shared" si="3"/>
        <v>0</v>
      </c>
    </row>
    <row r="199" spans="1:8" ht="12.75" customHeight="1">
      <c r="A199" s="129" t="s">
        <v>39</v>
      </c>
      <c r="B199" s="129"/>
      <c r="C199" s="129"/>
      <c r="D199" s="129"/>
      <c r="E199" s="129"/>
      <c r="F199" s="129"/>
      <c r="G199" s="129"/>
      <c r="H199" s="44">
        <f>SUM(H58:H198)</f>
        <v>0</v>
      </c>
    </row>
    <row r="200" spans="1:8" ht="22.5">
      <c r="A200" s="65"/>
      <c r="B200" s="85" t="s">
        <v>40</v>
      </c>
      <c r="C200" s="65"/>
      <c r="D200" s="67" t="s">
        <v>41</v>
      </c>
      <c r="E200" s="68"/>
      <c r="F200" s="69"/>
      <c r="G200" s="70"/>
      <c r="H200" s="71"/>
    </row>
    <row r="201" spans="1:8" ht="33.75">
      <c r="A201" s="73">
        <v>180</v>
      </c>
      <c r="B201" s="87" t="s">
        <v>42</v>
      </c>
      <c r="C201" s="75" t="s">
        <v>506</v>
      </c>
      <c r="D201" s="76" t="s">
        <v>43</v>
      </c>
      <c r="E201" s="77" t="s">
        <v>374</v>
      </c>
      <c r="F201" s="78">
        <v>1</v>
      </c>
      <c r="G201" s="54"/>
      <c r="H201" s="79">
        <f aca="true" t="shared" si="4" ref="H201:H241">F201*G201</f>
        <v>0</v>
      </c>
    </row>
    <row r="202" spans="1:8" ht="78.75">
      <c r="A202" s="73">
        <v>181</v>
      </c>
      <c r="B202" s="74"/>
      <c r="C202" s="75" t="s">
        <v>506</v>
      </c>
      <c r="D202" s="76" t="s">
        <v>44</v>
      </c>
      <c r="E202" s="77" t="s">
        <v>374</v>
      </c>
      <c r="F202" s="78">
        <v>1</v>
      </c>
      <c r="G202" s="54"/>
      <c r="H202" s="79">
        <f t="shared" si="4"/>
        <v>0</v>
      </c>
    </row>
    <row r="203" spans="1:8" ht="22.5">
      <c r="A203" s="73">
        <v>182</v>
      </c>
      <c r="B203" s="74"/>
      <c r="C203" s="75" t="s">
        <v>506</v>
      </c>
      <c r="D203" s="76" t="s">
        <v>45</v>
      </c>
      <c r="E203" s="77" t="s">
        <v>1054</v>
      </c>
      <c r="F203" s="78">
        <v>0.1</v>
      </c>
      <c r="G203" s="54"/>
      <c r="H203" s="79">
        <f t="shared" si="4"/>
        <v>0</v>
      </c>
    </row>
    <row r="204" spans="1:8" ht="12.75">
      <c r="A204" s="73">
        <v>183</v>
      </c>
      <c r="B204" s="74"/>
      <c r="C204" s="75" t="s">
        <v>506</v>
      </c>
      <c r="D204" s="76" t="s">
        <v>46</v>
      </c>
      <c r="E204" s="77" t="s">
        <v>987</v>
      </c>
      <c r="F204" s="78">
        <v>88</v>
      </c>
      <c r="G204" s="54"/>
      <c r="H204" s="79">
        <f t="shared" si="4"/>
        <v>0</v>
      </c>
    </row>
    <row r="205" spans="1:8" ht="12.75">
      <c r="A205" s="73">
        <v>184</v>
      </c>
      <c r="B205" s="74"/>
      <c r="C205" s="75" t="s">
        <v>506</v>
      </c>
      <c r="D205" s="76" t="s">
        <v>47</v>
      </c>
      <c r="E205" s="77" t="s">
        <v>987</v>
      </c>
      <c r="F205" s="78">
        <v>89.5</v>
      </c>
      <c r="G205" s="54"/>
      <c r="H205" s="79">
        <f t="shared" si="4"/>
        <v>0</v>
      </c>
    </row>
    <row r="206" spans="1:8" ht="12.75">
      <c r="A206" s="73">
        <v>185</v>
      </c>
      <c r="B206" s="74"/>
      <c r="C206" s="75" t="s">
        <v>506</v>
      </c>
      <c r="D206" s="76" t="s">
        <v>48</v>
      </c>
      <c r="E206" s="77" t="s">
        <v>987</v>
      </c>
      <c r="F206" s="78">
        <v>143</v>
      </c>
      <c r="G206" s="54"/>
      <c r="H206" s="79">
        <f t="shared" si="4"/>
        <v>0</v>
      </c>
    </row>
    <row r="207" spans="1:8" ht="12.75">
      <c r="A207" s="73">
        <v>186</v>
      </c>
      <c r="B207" s="74"/>
      <c r="C207" s="75" t="s">
        <v>506</v>
      </c>
      <c r="D207" s="76" t="s">
        <v>49</v>
      </c>
      <c r="E207" s="77" t="s">
        <v>987</v>
      </c>
      <c r="F207" s="78">
        <v>113</v>
      </c>
      <c r="G207" s="54"/>
      <c r="H207" s="79">
        <f t="shared" si="4"/>
        <v>0</v>
      </c>
    </row>
    <row r="208" spans="1:8" ht="12.75">
      <c r="A208" s="73">
        <v>187</v>
      </c>
      <c r="B208" s="74"/>
      <c r="C208" s="75" t="s">
        <v>506</v>
      </c>
      <c r="D208" s="76" t="s">
        <v>50</v>
      </c>
      <c r="E208" s="77" t="s">
        <v>987</v>
      </c>
      <c r="F208" s="78">
        <v>15.1</v>
      </c>
      <c r="G208" s="54"/>
      <c r="H208" s="79">
        <f t="shared" si="4"/>
        <v>0</v>
      </c>
    </row>
    <row r="209" spans="1:8" ht="12.75">
      <c r="A209" s="73">
        <v>188</v>
      </c>
      <c r="B209" s="74"/>
      <c r="C209" s="75" t="s">
        <v>506</v>
      </c>
      <c r="D209" s="76" t="s">
        <v>51</v>
      </c>
      <c r="E209" s="77" t="s">
        <v>987</v>
      </c>
      <c r="F209" s="78">
        <v>39.1</v>
      </c>
      <c r="G209" s="54"/>
      <c r="H209" s="79">
        <f t="shared" si="4"/>
        <v>0</v>
      </c>
    </row>
    <row r="210" spans="1:8" ht="12.75">
      <c r="A210" s="73">
        <v>189</v>
      </c>
      <c r="B210" s="74"/>
      <c r="C210" s="75" t="s">
        <v>506</v>
      </c>
      <c r="D210" s="76" t="s">
        <v>52</v>
      </c>
      <c r="E210" s="77" t="s">
        <v>987</v>
      </c>
      <c r="F210" s="78">
        <v>17.8</v>
      </c>
      <c r="G210" s="54"/>
      <c r="H210" s="79">
        <f t="shared" si="4"/>
        <v>0</v>
      </c>
    </row>
    <row r="211" spans="1:8" ht="12.75">
      <c r="A211" s="73">
        <v>190</v>
      </c>
      <c r="B211" s="74"/>
      <c r="C211" s="75" t="s">
        <v>506</v>
      </c>
      <c r="D211" s="76" t="s">
        <v>53</v>
      </c>
      <c r="E211" s="77" t="s">
        <v>987</v>
      </c>
      <c r="F211" s="78">
        <v>78</v>
      </c>
      <c r="G211" s="54"/>
      <c r="H211" s="79">
        <f t="shared" si="4"/>
        <v>0</v>
      </c>
    </row>
    <row r="212" spans="1:8" ht="12.75">
      <c r="A212" s="73">
        <v>191</v>
      </c>
      <c r="B212" s="74"/>
      <c r="C212" s="75" t="s">
        <v>506</v>
      </c>
      <c r="D212" s="76" t="s">
        <v>54</v>
      </c>
      <c r="E212" s="77" t="s">
        <v>987</v>
      </c>
      <c r="F212" s="78">
        <v>83</v>
      </c>
      <c r="G212" s="54"/>
      <c r="H212" s="79">
        <f t="shared" si="4"/>
        <v>0</v>
      </c>
    </row>
    <row r="213" spans="1:8" ht="12.75">
      <c r="A213" s="73">
        <v>192</v>
      </c>
      <c r="B213" s="74"/>
      <c r="C213" s="75" t="s">
        <v>506</v>
      </c>
      <c r="D213" s="76" t="s">
        <v>55</v>
      </c>
      <c r="E213" s="77" t="s">
        <v>374</v>
      </c>
      <c r="F213" s="78">
        <v>1</v>
      </c>
      <c r="G213" s="54"/>
      <c r="H213" s="79">
        <f t="shared" si="4"/>
        <v>0</v>
      </c>
    </row>
    <row r="214" spans="1:8" ht="12.75">
      <c r="A214" s="73">
        <v>193</v>
      </c>
      <c r="B214" s="74"/>
      <c r="C214" s="75" t="s">
        <v>506</v>
      </c>
      <c r="D214" s="76" t="s">
        <v>56</v>
      </c>
      <c r="E214" s="77" t="s">
        <v>987</v>
      </c>
      <c r="F214" s="78">
        <v>5</v>
      </c>
      <c r="G214" s="54"/>
      <c r="H214" s="79">
        <f t="shared" si="4"/>
        <v>0</v>
      </c>
    </row>
    <row r="215" spans="1:8" ht="12.75">
      <c r="A215" s="73">
        <v>194</v>
      </c>
      <c r="B215" s="74"/>
      <c r="C215" s="75" t="s">
        <v>506</v>
      </c>
      <c r="D215" s="76" t="s">
        <v>57</v>
      </c>
      <c r="E215" s="77" t="s">
        <v>987</v>
      </c>
      <c r="F215" s="78">
        <v>50</v>
      </c>
      <c r="G215" s="54"/>
      <c r="H215" s="79">
        <f t="shared" si="4"/>
        <v>0</v>
      </c>
    </row>
    <row r="216" spans="1:8" ht="12.75">
      <c r="A216" s="73">
        <v>195</v>
      </c>
      <c r="B216" s="74"/>
      <c r="C216" s="75" t="s">
        <v>506</v>
      </c>
      <c r="D216" s="76" t="s">
        <v>58</v>
      </c>
      <c r="E216" s="77" t="s">
        <v>1091</v>
      </c>
      <c r="F216" s="78">
        <v>14</v>
      </c>
      <c r="G216" s="54"/>
      <c r="H216" s="79">
        <f t="shared" si="4"/>
        <v>0</v>
      </c>
    </row>
    <row r="217" spans="1:8" ht="12.75">
      <c r="A217" s="73">
        <v>196</v>
      </c>
      <c r="B217" s="74"/>
      <c r="C217" s="75" t="s">
        <v>506</v>
      </c>
      <c r="D217" s="76" t="s">
        <v>59</v>
      </c>
      <c r="E217" s="77" t="s">
        <v>987</v>
      </c>
      <c r="F217" s="78">
        <v>88</v>
      </c>
      <c r="G217" s="54"/>
      <c r="H217" s="79">
        <f t="shared" si="4"/>
        <v>0</v>
      </c>
    </row>
    <row r="218" spans="1:8" ht="12.75">
      <c r="A218" s="73">
        <v>197</v>
      </c>
      <c r="B218" s="74"/>
      <c r="C218" s="75" t="s">
        <v>506</v>
      </c>
      <c r="D218" s="76" t="s">
        <v>60</v>
      </c>
      <c r="E218" s="77" t="s">
        <v>987</v>
      </c>
      <c r="F218" s="78">
        <v>89.5</v>
      </c>
      <c r="G218" s="54"/>
      <c r="H218" s="79">
        <f t="shared" si="4"/>
        <v>0</v>
      </c>
    </row>
    <row r="219" spans="1:8" ht="12.75">
      <c r="A219" s="73">
        <v>198</v>
      </c>
      <c r="B219" s="74"/>
      <c r="C219" s="75" t="s">
        <v>506</v>
      </c>
      <c r="D219" s="76" t="s">
        <v>61</v>
      </c>
      <c r="E219" s="77" t="s">
        <v>987</v>
      </c>
      <c r="F219" s="78">
        <v>143</v>
      </c>
      <c r="G219" s="54"/>
      <c r="H219" s="79">
        <f t="shared" si="4"/>
        <v>0</v>
      </c>
    </row>
    <row r="220" spans="1:8" ht="12.75">
      <c r="A220" s="73">
        <v>199</v>
      </c>
      <c r="B220" s="74"/>
      <c r="C220" s="75" t="s">
        <v>506</v>
      </c>
      <c r="D220" s="76" t="s">
        <v>62</v>
      </c>
      <c r="E220" s="77" t="s">
        <v>987</v>
      </c>
      <c r="F220" s="78">
        <v>43</v>
      </c>
      <c r="G220" s="54"/>
      <c r="H220" s="79">
        <f t="shared" si="4"/>
        <v>0</v>
      </c>
    </row>
    <row r="221" spans="1:8" ht="12.75">
      <c r="A221" s="73">
        <v>200</v>
      </c>
      <c r="B221" s="74"/>
      <c r="C221" s="75" t="s">
        <v>506</v>
      </c>
      <c r="D221" s="76" t="s">
        <v>63</v>
      </c>
      <c r="E221" s="77" t="s">
        <v>987</v>
      </c>
      <c r="F221" s="78">
        <v>15.1</v>
      </c>
      <c r="G221" s="54"/>
      <c r="H221" s="79">
        <f t="shared" si="4"/>
        <v>0</v>
      </c>
    </row>
    <row r="222" spans="1:8" ht="12.75">
      <c r="A222" s="73">
        <v>201</v>
      </c>
      <c r="B222" s="74"/>
      <c r="C222" s="75" t="s">
        <v>506</v>
      </c>
      <c r="D222" s="76" t="s">
        <v>64</v>
      </c>
      <c r="E222" s="77" t="s">
        <v>987</v>
      </c>
      <c r="F222" s="78">
        <v>39.1</v>
      </c>
      <c r="G222" s="54"/>
      <c r="H222" s="79">
        <f t="shared" si="4"/>
        <v>0</v>
      </c>
    </row>
    <row r="223" spans="1:8" ht="12.75">
      <c r="A223" s="73">
        <v>202</v>
      </c>
      <c r="B223" s="74"/>
      <c r="C223" s="75" t="s">
        <v>506</v>
      </c>
      <c r="D223" s="76" t="s">
        <v>65</v>
      </c>
      <c r="E223" s="77" t="s">
        <v>987</v>
      </c>
      <c r="F223" s="78">
        <v>17.8</v>
      </c>
      <c r="G223" s="54"/>
      <c r="H223" s="79">
        <f t="shared" si="4"/>
        <v>0</v>
      </c>
    </row>
    <row r="224" spans="1:8" ht="12.75">
      <c r="A224" s="73">
        <v>203</v>
      </c>
      <c r="B224" s="74"/>
      <c r="C224" s="75" t="s">
        <v>506</v>
      </c>
      <c r="D224" s="76" t="s">
        <v>66</v>
      </c>
      <c r="E224" s="77" t="s">
        <v>987</v>
      </c>
      <c r="F224" s="78">
        <v>8</v>
      </c>
      <c r="G224" s="54"/>
      <c r="H224" s="79">
        <f t="shared" si="4"/>
        <v>0</v>
      </c>
    </row>
    <row r="225" spans="1:8" ht="12.75">
      <c r="A225" s="73">
        <v>204</v>
      </c>
      <c r="B225" s="74"/>
      <c r="C225" s="75" t="s">
        <v>506</v>
      </c>
      <c r="D225" s="76" t="s">
        <v>67</v>
      </c>
      <c r="E225" s="77" t="s">
        <v>987</v>
      </c>
      <c r="F225" s="78">
        <v>70</v>
      </c>
      <c r="G225" s="54"/>
      <c r="H225" s="79">
        <f t="shared" si="4"/>
        <v>0</v>
      </c>
    </row>
    <row r="226" spans="1:8" ht="12.75">
      <c r="A226" s="73">
        <v>205</v>
      </c>
      <c r="B226" s="74"/>
      <c r="C226" s="75" t="s">
        <v>506</v>
      </c>
      <c r="D226" s="76" t="s">
        <v>68</v>
      </c>
      <c r="E226" s="77" t="s">
        <v>987</v>
      </c>
      <c r="F226" s="78">
        <v>70</v>
      </c>
      <c r="G226" s="54"/>
      <c r="H226" s="79">
        <f t="shared" si="4"/>
        <v>0</v>
      </c>
    </row>
    <row r="227" spans="1:8" ht="12.75">
      <c r="A227" s="73">
        <v>206</v>
      </c>
      <c r="B227" s="74"/>
      <c r="C227" s="75" t="s">
        <v>506</v>
      </c>
      <c r="D227" s="76" t="s">
        <v>69</v>
      </c>
      <c r="E227" s="77" t="s">
        <v>1091</v>
      </c>
      <c r="F227" s="78">
        <v>1</v>
      </c>
      <c r="G227" s="54"/>
      <c r="H227" s="79">
        <f t="shared" si="4"/>
        <v>0</v>
      </c>
    </row>
    <row r="228" spans="1:8" ht="12.75">
      <c r="A228" s="73">
        <v>207</v>
      </c>
      <c r="B228" s="74"/>
      <c r="C228" s="75" t="s">
        <v>506</v>
      </c>
      <c r="D228" s="76" t="s">
        <v>70</v>
      </c>
      <c r="E228" s="77" t="s">
        <v>1091</v>
      </c>
      <c r="F228" s="78">
        <v>2</v>
      </c>
      <c r="G228" s="54"/>
      <c r="H228" s="79">
        <f t="shared" si="4"/>
        <v>0</v>
      </c>
    </row>
    <row r="229" spans="1:8" ht="12.75">
      <c r="A229" s="73">
        <v>208</v>
      </c>
      <c r="B229" s="74"/>
      <c r="C229" s="75" t="s">
        <v>506</v>
      </c>
      <c r="D229" s="76" t="s">
        <v>71</v>
      </c>
      <c r="E229" s="77" t="s">
        <v>1091</v>
      </c>
      <c r="F229" s="78">
        <v>2</v>
      </c>
      <c r="G229" s="54"/>
      <c r="H229" s="79">
        <f t="shared" si="4"/>
        <v>0</v>
      </c>
    </row>
    <row r="230" spans="1:8" ht="12.75">
      <c r="A230" s="73">
        <v>209</v>
      </c>
      <c r="B230" s="74"/>
      <c r="C230" s="75" t="s">
        <v>506</v>
      </c>
      <c r="D230" s="76" t="s">
        <v>72</v>
      </c>
      <c r="E230" s="77" t="s">
        <v>1091</v>
      </c>
      <c r="F230" s="78">
        <v>1</v>
      </c>
      <c r="G230" s="54"/>
      <c r="H230" s="79">
        <f t="shared" si="4"/>
        <v>0</v>
      </c>
    </row>
    <row r="231" spans="1:8" ht="12.75">
      <c r="A231" s="73">
        <v>210</v>
      </c>
      <c r="B231" s="74"/>
      <c r="C231" s="75" t="s">
        <v>506</v>
      </c>
      <c r="D231" s="76" t="s">
        <v>647</v>
      </c>
      <c r="E231" s="77" t="s">
        <v>1091</v>
      </c>
      <c r="F231" s="78">
        <v>3</v>
      </c>
      <c r="G231" s="54"/>
      <c r="H231" s="79">
        <f t="shared" si="4"/>
        <v>0</v>
      </c>
    </row>
    <row r="232" spans="1:8" ht="12.75">
      <c r="A232" s="73">
        <v>211</v>
      </c>
      <c r="B232" s="74"/>
      <c r="C232" s="75" t="s">
        <v>506</v>
      </c>
      <c r="D232" s="76" t="s">
        <v>646</v>
      </c>
      <c r="E232" s="77" t="s">
        <v>1091</v>
      </c>
      <c r="F232" s="78">
        <v>2</v>
      </c>
      <c r="G232" s="54"/>
      <c r="H232" s="79">
        <f t="shared" si="4"/>
        <v>0</v>
      </c>
    </row>
    <row r="233" spans="1:8" ht="12.75">
      <c r="A233" s="73">
        <v>212</v>
      </c>
      <c r="B233" s="74"/>
      <c r="C233" s="75" t="s">
        <v>506</v>
      </c>
      <c r="D233" s="76" t="s">
        <v>73</v>
      </c>
      <c r="E233" s="77" t="s">
        <v>374</v>
      </c>
      <c r="F233" s="78">
        <v>1</v>
      </c>
      <c r="G233" s="54"/>
      <c r="H233" s="79">
        <f t="shared" si="4"/>
        <v>0</v>
      </c>
    </row>
    <row r="234" spans="1:8" ht="12.75">
      <c r="A234" s="73">
        <v>213</v>
      </c>
      <c r="B234" s="74"/>
      <c r="C234" s="75" t="s">
        <v>506</v>
      </c>
      <c r="D234" s="76" t="s">
        <v>74</v>
      </c>
      <c r="E234" s="77" t="s">
        <v>374</v>
      </c>
      <c r="F234" s="78">
        <v>1</v>
      </c>
      <c r="G234" s="54"/>
      <c r="H234" s="79">
        <f t="shared" si="4"/>
        <v>0</v>
      </c>
    </row>
    <row r="235" spans="1:8" ht="45">
      <c r="A235" s="73">
        <v>214</v>
      </c>
      <c r="B235" s="74"/>
      <c r="C235" s="75" t="s">
        <v>506</v>
      </c>
      <c r="D235" s="76" t="s">
        <v>75</v>
      </c>
      <c r="E235" s="77" t="s">
        <v>1091</v>
      </c>
      <c r="F235" s="78">
        <v>18</v>
      </c>
      <c r="G235" s="54"/>
      <c r="H235" s="79">
        <f t="shared" si="4"/>
        <v>0</v>
      </c>
    </row>
    <row r="236" spans="1:8" ht="22.5">
      <c r="A236" s="73">
        <v>215</v>
      </c>
      <c r="B236" s="74"/>
      <c r="C236" s="75" t="s">
        <v>506</v>
      </c>
      <c r="D236" s="76" t="s">
        <v>76</v>
      </c>
      <c r="E236" s="77" t="s">
        <v>374</v>
      </c>
      <c r="F236" s="78">
        <v>1</v>
      </c>
      <c r="G236" s="54"/>
      <c r="H236" s="79">
        <f t="shared" si="4"/>
        <v>0</v>
      </c>
    </row>
    <row r="237" spans="1:8" ht="12.75">
      <c r="A237" s="73">
        <v>216</v>
      </c>
      <c r="B237" s="74"/>
      <c r="C237" s="75" t="s">
        <v>506</v>
      </c>
      <c r="D237" s="76" t="s">
        <v>509</v>
      </c>
      <c r="E237" s="77" t="s">
        <v>1028</v>
      </c>
      <c r="F237" s="78">
        <v>10.5</v>
      </c>
      <c r="G237" s="54"/>
      <c r="H237" s="79">
        <f t="shared" si="4"/>
        <v>0</v>
      </c>
    </row>
    <row r="238" spans="1:8" ht="22.5">
      <c r="A238" s="73">
        <v>217</v>
      </c>
      <c r="B238" s="74"/>
      <c r="C238" s="75" t="s">
        <v>506</v>
      </c>
      <c r="D238" s="76" t="s">
        <v>77</v>
      </c>
      <c r="E238" s="77" t="s">
        <v>987</v>
      </c>
      <c r="F238" s="78">
        <v>40</v>
      </c>
      <c r="G238" s="54"/>
      <c r="H238" s="79">
        <f t="shared" si="4"/>
        <v>0</v>
      </c>
    </row>
    <row r="239" spans="1:8" ht="22.5">
      <c r="A239" s="73">
        <v>218</v>
      </c>
      <c r="B239" s="74"/>
      <c r="C239" s="75" t="s">
        <v>506</v>
      </c>
      <c r="D239" s="76" t="s">
        <v>78</v>
      </c>
      <c r="E239" s="77" t="s">
        <v>1028</v>
      </c>
      <c r="F239" s="78">
        <v>10</v>
      </c>
      <c r="G239" s="54"/>
      <c r="H239" s="79">
        <f t="shared" si="4"/>
        <v>0</v>
      </c>
    </row>
    <row r="240" spans="1:8" ht="22.5">
      <c r="A240" s="73">
        <v>219</v>
      </c>
      <c r="B240" s="74"/>
      <c r="C240" s="75" t="s">
        <v>506</v>
      </c>
      <c r="D240" s="76" t="s">
        <v>79</v>
      </c>
      <c r="E240" s="77" t="s">
        <v>1091</v>
      </c>
      <c r="F240" s="78">
        <v>5</v>
      </c>
      <c r="G240" s="54"/>
      <c r="H240" s="79">
        <f t="shared" si="4"/>
        <v>0</v>
      </c>
    </row>
    <row r="241" spans="1:8" ht="22.5">
      <c r="A241" s="73">
        <v>220</v>
      </c>
      <c r="B241" s="84"/>
      <c r="C241" s="75" t="s">
        <v>506</v>
      </c>
      <c r="D241" s="76" t="s">
        <v>80</v>
      </c>
      <c r="E241" s="77" t="s">
        <v>1091</v>
      </c>
      <c r="F241" s="78">
        <v>12</v>
      </c>
      <c r="G241" s="54"/>
      <c r="H241" s="79">
        <f t="shared" si="4"/>
        <v>0</v>
      </c>
    </row>
    <row r="242" spans="1:8" ht="12.75" customHeight="1">
      <c r="A242" s="129" t="s">
        <v>81</v>
      </c>
      <c r="B242" s="129"/>
      <c r="C242" s="129"/>
      <c r="D242" s="129"/>
      <c r="E242" s="129"/>
      <c r="F242" s="129"/>
      <c r="G242" s="129"/>
      <c r="H242" s="44">
        <f>SUM(H201:H241)</f>
        <v>0</v>
      </c>
    </row>
    <row r="243" spans="1:8" ht="22.5">
      <c r="A243" s="65"/>
      <c r="B243" s="85" t="s">
        <v>82</v>
      </c>
      <c r="C243" s="65"/>
      <c r="D243" s="67" t="s">
        <v>83</v>
      </c>
      <c r="E243" s="68"/>
      <c r="F243" s="69"/>
      <c r="G243" s="70"/>
      <c r="H243" s="71"/>
    </row>
    <row r="244" spans="1:8" ht="22.5">
      <c r="A244" s="73">
        <v>221</v>
      </c>
      <c r="B244" s="74"/>
      <c r="C244" s="75" t="s">
        <v>506</v>
      </c>
      <c r="D244" s="76" t="s">
        <v>84</v>
      </c>
      <c r="E244" s="77" t="s">
        <v>992</v>
      </c>
      <c r="F244" s="78">
        <v>5.51</v>
      </c>
      <c r="G244" s="54"/>
      <c r="H244" s="79">
        <f aca="true" t="shared" si="5" ref="H244:H295">F244*G244</f>
        <v>0</v>
      </c>
    </row>
    <row r="245" spans="1:8" ht="22.5">
      <c r="A245" s="73">
        <v>222</v>
      </c>
      <c r="B245" s="74"/>
      <c r="C245" s="75" t="s">
        <v>506</v>
      </c>
      <c r="D245" s="76" t="s">
        <v>85</v>
      </c>
      <c r="E245" s="77" t="s">
        <v>1091</v>
      </c>
      <c r="F245" s="78">
        <v>13</v>
      </c>
      <c r="G245" s="54"/>
      <c r="H245" s="79">
        <f t="shared" si="5"/>
        <v>0</v>
      </c>
    </row>
    <row r="246" spans="1:8" ht="12.75">
      <c r="A246" s="73">
        <v>223</v>
      </c>
      <c r="B246" s="74"/>
      <c r="C246" s="75" t="s">
        <v>506</v>
      </c>
      <c r="D246" s="76" t="s">
        <v>86</v>
      </c>
      <c r="E246" s="77" t="s">
        <v>1091</v>
      </c>
      <c r="F246" s="78">
        <v>17</v>
      </c>
      <c r="G246" s="54"/>
      <c r="H246" s="79">
        <f t="shared" si="5"/>
        <v>0</v>
      </c>
    </row>
    <row r="247" spans="1:8" ht="45">
      <c r="A247" s="73">
        <v>224</v>
      </c>
      <c r="B247" s="74"/>
      <c r="C247" s="75" t="s">
        <v>506</v>
      </c>
      <c r="D247" s="76" t="s">
        <v>75</v>
      </c>
      <c r="E247" s="77" t="s">
        <v>1091</v>
      </c>
      <c r="F247" s="78">
        <v>30</v>
      </c>
      <c r="G247" s="54"/>
      <c r="H247" s="79">
        <f t="shared" si="5"/>
        <v>0</v>
      </c>
    </row>
    <row r="248" spans="1:8" ht="22.5">
      <c r="A248" s="73">
        <v>225</v>
      </c>
      <c r="B248" s="74"/>
      <c r="C248" s="75" t="s">
        <v>506</v>
      </c>
      <c r="D248" s="76" t="s">
        <v>87</v>
      </c>
      <c r="E248" s="77" t="s">
        <v>992</v>
      </c>
      <c r="F248" s="78">
        <v>23.7</v>
      </c>
      <c r="G248" s="54"/>
      <c r="H248" s="79">
        <f t="shared" si="5"/>
        <v>0</v>
      </c>
    </row>
    <row r="249" spans="1:8" ht="22.5">
      <c r="A249" s="73">
        <v>226</v>
      </c>
      <c r="B249" s="74"/>
      <c r="C249" s="75" t="s">
        <v>506</v>
      </c>
      <c r="D249" s="76" t="s">
        <v>88</v>
      </c>
      <c r="E249" s="77" t="s">
        <v>992</v>
      </c>
      <c r="F249" s="78">
        <v>44.1</v>
      </c>
      <c r="G249" s="54"/>
      <c r="H249" s="79">
        <f t="shared" si="5"/>
        <v>0</v>
      </c>
    </row>
    <row r="250" spans="1:8" ht="22.5">
      <c r="A250" s="73">
        <v>227</v>
      </c>
      <c r="B250" s="74"/>
      <c r="C250" s="75" t="s">
        <v>506</v>
      </c>
      <c r="D250" s="76" t="s">
        <v>89</v>
      </c>
      <c r="E250" s="77" t="s">
        <v>992</v>
      </c>
      <c r="F250" s="78">
        <v>11.8</v>
      </c>
      <c r="G250" s="54"/>
      <c r="H250" s="79">
        <f t="shared" si="5"/>
        <v>0</v>
      </c>
    </row>
    <row r="251" spans="1:8" ht="22.5">
      <c r="A251" s="73">
        <v>228</v>
      </c>
      <c r="B251" s="74"/>
      <c r="C251" s="75" t="s">
        <v>506</v>
      </c>
      <c r="D251" s="76" t="s">
        <v>90</v>
      </c>
      <c r="E251" s="77" t="s">
        <v>992</v>
      </c>
      <c r="F251" s="78">
        <v>111.7</v>
      </c>
      <c r="G251" s="54"/>
      <c r="H251" s="79">
        <f t="shared" si="5"/>
        <v>0</v>
      </c>
    </row>
    <row r="252" spans="1:8" ht="33.75">
      <c r="A252" s="73">
        <v>229</v>
      </c>
      <c r="B252" s="74"/>
      <c r="C252" s="75" t="s">
        <v>506</v>
      </c>
      <c r="D252" s="76" t="s">
        <v>91</v>
      </c>
      <c r="E252" s="77" t="s">
        <v>992</v>
      </c>
      <c r="F252" s="78">
        <v>8</v>
      </c>
      <c r="G252" s="54"/>
      <c r="H252" s="79">
        <f t="shared" si="5"/>
        <v>0</v>
      </c>
    </row>
    <row r="253" spans="1:8" ht="33.75">
      <c r="A253" s="73">
        <v>230</v>
      </c>
      <c r="B253" s="74"/>
      <c r="C253" s="75" t="s">
        <v>506</v>
      </c>
      <c r="D253" s="76" t="s">
        <v>92</v>
      </c>
      <c r="E253" s="77" t="s">
        <v>992</v>
      </c>
      <c r="F253" s="78">
        <v>18.5</v>
      </c>
      <c r="G253" s="54"/>
      <c r="H253" s="79">
        <f t="shared" si="5"/>
        <v>0</v>
      </c>
    </row>
    <row r="254" spans="1:8" ht="33.75">
      <c r="A254" s="73">
        <v>231</v>
      </c>
      <c r="B254" s="74"/>
      <c r="C254" s="75" t="s">
        <v>506</v>
      </c>
      <c r="D254" s="76" t="s">
        <v>761</v>
      </c>
      <c r="E254" s="77" t="s">
        <v>992</v>
      </c>
      <c r="F254" s="78">
        <v>22.7</v>
      </c>
      <c r="G254" s="54"/>
      <c r="H254" s="79">
        <f t="shared" si="5"/>
        <v>0</v>
      </c>
    </row>
    <row r="255" spans="1:8" ht="33.75">
      <c r="A255" s="73">
        <v>232</v>
      </c>
      <c r="B255" s="74"/>
      <c r="C255" s="75" t="s">
        <v>506</v>
      </c>
      <c r="D255" s="76" t="s">
        <v>762</v>
      </c>
      <c r="E255" s="77" t="s">
        <v>992</v>
      </c>
      <c r="F255" s="78">
        <v>28.9</v>
      </c>
      <c r="G255" s="54"/>
      <c r="H255" s="79">
        <f t="shared" si="5"/>
        <v>0</v>
      </c>
    </row>
    <row r="256" spans="1:8" ht="33.75">
      <c r="A256" s="73">
        <v>233</v>
      </c>
      <c r="B256" s="74"/>
      <c r="C256" s="75" t="s">
        <v>506</v>
      </c>
      <c r="D256" s="76" t="s">
        <v>763</v>
      </c>
      <c r="E256" s="77" t="s">
        <v>992</v>
      </c>
      <c r="F256" s="78">
        <v>17.9</v>
      </c>
      <c r="G256" s="54"/>
      <c r="H256" s="79">
        <f t="shared" si="5"/>
        <v>0</v>
      </c>
    </row>
    <row r="257" spans="1:8" ht="33.75">
      <c r="A257" s="73">
        <v>234</v>
      </c>
      <c r="B257" s="74"/>
      <c r="C257" s="75" t="s">
        <v>506</v>
      </c>
      <c r="D257" s="76" t="s">
        <v>764</v>
      </c>
      <c r="E257" s="77" t="s">
        <v>992</v>
      </c>
      <c r="F257" s="78">
        <v>15.3</v>
      </c>
      <c r="G257" s="54"/>
      <c r="H257" s="79">
        <f t="shared" si="5"/>
        <v>0</v>
      </c>
    </row>
    <row r="258" spans="1:8" ht="33.75">
      <c r="A258" s="73">
        <v>235</v>
      </c>
      <c r="B258" s="74"/>
      <c r="C258" s="75" t="s">
        <v>506</v>
      </c>
      <c r="D258" s="76" t="s">
        <v>765</v>
      </c>
      <c r="E258" s="77" t="s">
        <v>992</v>
      </c>
      <c r="F258" s="78">
        <v>2.4</v>
      </c>
      <c r="G258" s="54"/>
      <c r="H258" s="79">
        <f t="shared" si="5"/>
        <v>0</v>
      </c>
    </row>
    <row r="259" spans="1:8" ht="33.75">
      <c r="A259" s="73">
        <v>236</v>
      </c>
      <c r="B259" s="74"/>
      <c r="C259" s="75" t="s">
        <v>506</v>
      </c>
      <c r="D259" s="76" t="s">
        <v>766</v>
      </c>
      <c r="E259" s="77" t="s">
        <v>992</v>
      </c>
      <c r="F259" s="78">
        <v>23.4</v>
      </c>
      <c r="G259" s="54"/>
      <c r="H259" s="79">
        <f t="shared" si="5"/>
        <v>0</v>
      </c>
    </row>
    <row r="260" spans="1:8" ht="33.75">
      <c r="A260" s="73">
        <v>237</v>
      </c>
      <c r="B260" s="74"/>
      <c r="C260" s="75" t="s">
        <v>506</v>
      </c>
      <c r="D260" s="76" t="s">
        <v>767</v>
      </c>
      <c r="E260" s="77" t="s">
        <v>992</v>
      </c>
      <c r="F260" s="78">
        <v>6.13</v>
      </c>
      <c r="G260" s="54"/>
      <c r="H260" s="79">
        <f t="shared" si="5"/>
        <v>0</v>
      </c>
    </row>
    <row r="261" spans="1:8" ht="33.75">
      <c r="A261" s="73">
        <v>238</v>
      </c>
      <c r="B261" s="74"/>
      <c r="C261" s="75" t="s">
        <v>506</v>
      </c>
      <c r="D261" s="76" t="s">
        <v>768</v>
      </c>
      <c r="E261" s="77" t="s">
        <v>992</v>
      </c>
      <c r="F261" s="78">
        <v>5.02</v>
      </c>
      <c r="G261" s="54"/>
      <c r="H261" s="79">
        <f t="shared" si="5"/>
        <v>0</v>
      </c>
    </row>
    <row r="262" spans="1:8" ht="22.5">
      <c r="A262" s="73">
        <v>239</v>
      </c>
      <c r="B262" s="74"/>
      <c r="C262" s="75" t="s">
        <v>506</v>
      </c>
      <c r="D262" s="76" t="s">
        <v>769</v>
      </c>
      <c r="E262" s="77" t="s">
        <v>1091</v>
      </c>
      <c r="F262" s="78">
        <v>4</v>
      </c>
      <c r="G262" s="54"/>
      <c r="H262" s="79">
        <f t="shared" si="5"/>
        <v>0</v>
      </c>
    </row>
    <row r="263" spans="1:8" ht="22.5">
      <c r="A263" s="73">
        <v>240</v>
      </c>
      <c r="B263" s="74"/>
      <c r="C263" s="75" t="s">
        <v>506</v>
      </c>
      <c r="D263" s="76" t="s">
        <v>770</v>
      </c>
      <c r="E263" s="77" t="s">
        <v>1091</v>
      </c>
      <c r="F263" s="78">
        <v>12</v>
      </c>
      <c r="G263" s="54"/>
      <c r="H263" s="79">
        <f t="shared" si="5"/>
        <v>0</v>
      </c>
    </row>
    <row r="264" spans="1:8" ht="22.5">
      <c r="A264" s="73">
        <v>241</v>
      </c>
      <c r="B264" s="74"/>
      <c r="C264" s="75" t="s">
        <v>506</v>
      </c>
      <c r="D264" s="76" t="s">
        <v>771</v>
      </c>
      <c r="E264" s="77" t="s">
        <v>1091</v>
      </c>
      <c r="F264" s="78">
        <v>3</v>
      </c>
      <c r="G264" s="54"/>
      <c r="H264" s="79">
        <f t="shared" si="5"/>
        <v>0</v>
      </c>
    </row>
    <row r="265" spans="1:8" ht="22.5">
      <c r="A265" s="73">
        <v>242</v>
      </c>
      <c r="B265" s="74"/>
      <c r="C265" s="75" t="s">
        <v>506</v>
      </c>
      <c r="D265" s="76" t="s">
        <v>772</v>
      </c>
      <c r="E265" s="77" t="s">
        <v>1091</v>
      </c>
      <c r="F265" s="78">
        <v>2</v>
      </c>
      <c r="G265" s="54"/>
      <c r="H265" s="79">
        <f t="shared" si="5"/>
        <v>0</v>
      </c>
    </row>
    <row r="266" spans="1:8" ht="12.75">
      <c r="A266" s="73">
        <v>243</v>
      </c>
      <c r="B266" s="74"/>
      <c r="C266" s="75" t="s">
        <v>506</v>
      </c>
      <c r="D266" s="76" t="s">
        <v>773</v>
      </c>
      <c r="E266" s="77" t="s">
        <v>1091</v>
      </c>
      <c r="F266" s="78">
        <v>1</v>
      </c>
      <c r="G266" s="54"/>
      <c r="H266" s="79">
        <f t="shared" si="5"/>
        <v>0</v>
      </c>
    </row>
    <row r="267" spans="1:8" ht="12.75">
      <c r="A267" s="73">
        <v>244</v>
      </c>
      <c r="B267" s="74"/>
      <c r="C267" s="75" t="s">
        <v>506</v>
      </c>
      <c r="D267" s="76" t="s">
        <v>774</v>
      </c>
      <c r="E267" s="77" t="s">
        <v>1091</v>
      </c>
      <c r="F267" s="78">
        <v>2</v>
      </c>
      <c r="G267" s="54"/>
      <c r="H267" s="79">
        <f t="shared" si="5"/>
        <v>0</v>
      </c>
    </row>
    <row r="268" spans="1:8" ht="12.75">
      <c r="A268" s="73">
        <v>245</v>
      </c>
      <c r="B268" s="74"/>
      <c r="C268" s="75" t="s">
        <v>506</v>
      </c>
      <c r="D268" s="76" t="s">
        <v>775</v>
      </c>
      <c r="E268" s="77" t="s">
        <v>1091</v>
      </c>
      <c r="F268" s="78">
        <v>1</v>
      </c>
      <c r="G268" s="54"/>
      <c r="H268" s="79">
        <f t="shared" si="5"/>
        <v>0</v>
      </c>
    </row>
    <row r="269" spans="1:8" ht="12.75">
      <c r="A269" s="73">
        <v>246</v>
      </c>
      <c r="B269" s="74"/>
      <c r="C269" s="75" t="s">
        <v>506</v>
      </c>
      <c r="D269" s="76" t="s">
        <v>776</v>
      </c>
      <c r="E269" s="77" t="s">
        <v>1091</v>
      </c>
      <c r="F269" s="78">
        <v>2</v>
      </c>
      <c r="G269" s="54"/>
      <c r="H269" s="79">
        <f t="shared" si="5"/>
        <v>0</v>
      </c>
    </row>
    <row r="270" spans="1:8" ht="22.5">
      <c r="A270" s="73">
        <v>247</v>
      </c>
      <c r="B270" s="74"/>
      <c r="C270" s="75" t="s">
        <v>506</v>
      </c>
      <c r="D270" s="76" t="s">
        <v>777</v>
      </c>
      <c r="E270" s="77" t="s">
        <v>1091</v>
      </c>
      <c r="F270" s="78">
        <v>2</v>
      </c>
      <c r="G270" s="54"/>
      <c r="H270" s="79">
        <f t="shared" si="5"/>
        <v>0</v>
      </c>
    </row>
    <row r="271" spans="1:8" ht="22.5">
      <c r="A271" s="73">
        <v>248</v>
      </c>
      <c r="B271" s="74"/>
      <c r="C271" s="75" t="s">
        <v>506</v>
      </c>
      <c r="D271" s="76" t="s">
        <v>778</v>
      </c>
      <c r="E271" s="77" t="s">
        <v>1091</v>
      </c>
      <c r="F271" s="78">
        <v>1</v>
      </c>
      <c r="G271" s="54"/>
      <c r="H271" s="79">
        <f t="shared" si="5"/>
        <v>0</v>
      </c>
    </row>
    <row r="272" spans="1:8" ht="12.75">
      <c r="A272" s="73">
        <v>249</v>
      </c>
      <c r="B272" s="74"/>
      <c r="C272" s="75" t="s">
        <v>506</v>
      </c>
      <c r="D272" s="76" t="s">
        <v>779</v>
      </c>
      <c r="E272" s="77" t="s">
        <v>1091</v>
      </c>
      <c r="F272" s="78">
        <v>1</v>
      </c>
      <c r="G272" s="54"/>
      <c r="H272" s="79">
        <f t="shared" si="5"/>
        <v>0</v>
      </c>
    </row>
    <row r="273" spans="1:8" ht="22.5">
      <c r="A273" s="73">
        <v>250</v>
      </c>
      <c r="B273" s="74"/>
      <c r="C273" s="75" t="s">
        <v>506</v>
      </c>
      <c r="D273" s="76" t="s">
        <v>780</v>
      </c>
      <c r="E273" s="77" t="s">
        <v>1091</v>
      </c>
      <c r="F273" s="78">
        <v>1</v>
      </c>
      <c r="G273" s="54"/>
      <c r="H273" s="79">
        <f t="shared" si="5"/>
        <v>0</v>
      </c>
    </row>
    <row r="274" spans="1:8" ht="12.75">
      <c r="A274" s="73">
        <v>251</v>
      </c>
      <c r="B274" s="74"/>
      <c r="C274" s="75" t="s">
        <v>506</v>
      </c>
      <c r="D274" s="76" t="s">
        <v>781</v>
      </c>
      <c r="E274" s="77" t="s">
        <v>1091</v>
      </c>
      <c r="F274" s="78">
        <v>1</v>
      </c>
      <c r="G274" s="54"/>
      <c r="H274" s="79">
        <f t="shared" si="5"/>
        <v>0</v>
      </c>
    </row>
    <row r="275" spans="1:8" ht="78.75">
      <c r="A275" s="73">
        <v>252</v>
      </c>
      <c r="B275" s="74"/>
      <c r="C275" s="75" t="s">
        <v>506</v>
      </c>
      <c r="D275" s="76" t="s">
        <v>782</v>
      </c>
      <c r="E275" s="77" t="s">
        <v>374</v>
      </c>
      <c r="F275" s="78">
        <v>1</v>
      </c>
      <c r="G275" s="54"/>
      <c r="H275" s="79">
        <f t="shared" si="5"/>
        <v>0</v>
      </c>
    </row>
    <row r="276" spans="1:8" ht="33.75">
      <c r="A276" s="73">
        <v>253</v>
      </c>
      <c r="B276" s="74"/>
      <c r="C276" s="75" t="s">
        <v>506</v>
      </c>
      <c r="D276" s="76" t="s">
        <v>783</v>
      </c>
      <c r="E276" s="77" t="s">
        <v>1091</v>
      </c>
      <c r="F276" s="78">
        <v>4</v>
      </c>
      <c r="G276" s="54"/>
      <c r="H276" s="79">
        <f t="shared" si="5"/>
        <v>0</v>
      </c>
    </row>
    <row r="277" spans="1:8" ht="33.75">
      <c r="A277" s="73">
        <v>254</v>
      </c>
      <c r="B277" s="74"/>
      <c r="C277" s="75" t="s">
        <v>506</v>
      </c>
      <c r="D277" s="76" t="s">
        <v>784</v>
      </c>
      <c r="E277" s="77" t="s">
        <v>1091</v>
      </c>
      <c r="F277" s="78">
        <v>1</v>
      </c>
      <c r="G277" s="54"/>
      <c r="H277" s="79">
        <f t="shared" si="5"/>
        <v>0</v>
      </c>
    </row>
    <row r="278" spans="1:8" ht="22.5">
      <c r="A278" s="73">
        <v>255</v>
      </c>
      <c r="B278" s="74"/>
      <c r="C278" s="75" t="s">
        <v>506</v>
      </c>
      <c r="D278" s="76" t="s">
        <v>785</v>
      </c>
      <c r="E278" s="77" t="s">
        <v>1091</v>
      </c>
      <c r="F278" s="78">
        <v>3</v>
      </c>
      <c r="G278" s="54"/>
      <c r="H278" s="79">
        <f t="shared" si="5"/>
        <v>0</v>
      </c>
    </row>
    <row r="279" spans="1:8" ht="22.5">
      <c r="A279" s="73">
        <v>256</v>
      </c>
      <c r="B279" s="74"/>
      <c r="C279" s="75" t="s">
        <v>506</v>
      </c>
      <c r="D279" s="76" t="s">
        <v>786</v>
      </c>
      <c r="E279" s="77" t="s">
        <v>1091</v>
      </c>
      <c r="F279" s="78">
        <v>2</v>
      </c>
      <c r="G279" s="54"/>
      <c r="H279" s="79">
        <f t="shared" si="5"/>
        <v>0</v>
      </c>
    </row>
    <row r="280" spans="1:8" ht="22.5">
      <c r="A280" s="73">
        <v>257</v>
      </c>
      <c r="B280" s="74"/>
      <c r="C280" s="75" t="s">
        <v>506</v>
      </c>
      <c r="D280" s="76" t="s">
        <v>787</v>
      </c>
      <c r="E280" s="77" t="s">
        <v>1091</v>
      </c>
      <c r="F280" s="78">
        <v>8</v>
      </c>
      <c r="G280" s="54"/>
      <c r="H280" s="79">
        <f t="shared" si="5"/>
        <v>0</v>
      </c>
    </row>
    <row r="281" spans="1:8" ht="22.5">
      <c r="A281" s="73">
        <v>258</v>
      </c>
      <c r="B281" s="74"/>
      <c r="C281" s="75" t="s">
        <v>506</v>
      </c>
      <c r="D281" s="76" t="s">
        <v>788</v>
      </c>
      <c r="E281" s="77" t="s">
        <v>1091</v>
      </c>
      <c r="F281" s="78">
        <v>9</v>
      </c>
      <c r="G281" s="54"/>
      <c r="H281" s="79">
        <f t="shared" si="5"/>
        <v>0</v>
      </c>
    </row>
    <row r="282" spans="1:8" ht="22.5">
      <c r="A282" s="73">
        <v>259</v>
      </c>
      <c r="B282" s="74"/>
      <c r="C282" s="75" t="s">
        <v>506</v>
      </c>
      <c r="D282" s="76" t="s">
        <v>789</v>
      </c>
      <c r="E282" s="77" t="s">
        <v>1091</v>
      </c>
      <c r="F282" s="78">
        <v>5</v>
      </c>
      <c r="G282" s="54"/>
      <c r="H282" s="79">
        <f t="shared" si="5"/>
        <v>0</v>
      </c>
    </row>
    <row r="283" spans="1:8" ht="22.5">
      <c r="A283" s="73">
        <v>260</v>
      </c>
      <c r="B283" s="74"/>
      <c r="C283" s="75" t="s">
        <v>506</v>
      </c>
      <c r="D283" s="76" t="s">
        <v>790</v>
      </c>
      <c r="E283" s="77" t="s">
        <v>1091</v>
      </c>
      <c r="F283" s="78">
        <v>7</v>
      </c>
      <c r="G283" s="54"/>
      <c r="H283" s="79">
        <f t="shared" si="5"/>
        <v>0</v>
      </c>
    </row>
    <row r="284" spans="1:8" ht="22.5">
      <c r="A284" s="73">
        <v>261</v>
      </c>
      <c r="B284" s="74"/>
      <c r="C284" s="75" t="s">
        <v>506</v>
      </c>
      <c r="D284" s="76" t="s">
        <v>791</v>
      </c>
      <c r="E284" s="77" t="s">
        <v>1091</v>
      </c>
      <c r="F284" s="78">
        <v>1</v>
      </c>
      <c r="G284" s="54"/>
      <c r="H284" s="79">
        <f t="shared" si="5"/>
        <v>0</v>
      </c>
    </row>
    <row r="285" spans="1:8" ht="22.5">
      <c r="A285" s="73">
        <v>262</v>
      </c>
      <c r="B285" s="74"/>
      <c r="C285" s="75" t="s">
        <v>506</v>
      </c>
      <c r="D285" s="76" t="s">
        <v>792</v>
      </c>
      <c r="E285" s="77" t="s">
        <v>1091</v>
      </c>
      <c r="F285" s="78">
        <v>5</v>
      </c>
      <c r="G285" s="54"/>
      <c r="H285" s="79">
        <f t="shared" si="5"/>
        <v>0</v>
      </c>
    </row>
    <row r="286" spans="1:8" ht="22.5">
      <c r="A286" s="73">
        <v>263</v>
      </c>
      <c r="B286" s="74"/>
      <c r="C286" s="75" t="s">
        <v>506</v>
      </c>
      <c r="D286" s="76" t="s">
        <v>793</v>
      </c>
      <c r="E286" s="77" t="s">
        <v>1091</v>
      </c>
      <c r="F286" s="78">
        <v>7</v>
      </c>
      <c r="G286" s="54"/>
      <c r="H286" s="79">
        <f t="shared" si="5"/>
        <v>0</v>
      </c>
    </row>
    <row r="287" spans="1:8" ht="22.5">
      <c r="A287" s="73">
        <v>264</v>
      </c>
      <c r="B287" s="74"/>
      <c r="C287" s="75" t="s">
        <v>506</v>
      </c>
      <c r="D287" s="76" t="s">
        <v>794</v>
      </c>
      <c r="E287" s="77" t="s">
        <v>1091</v>
      </c>
      <c r="F287" s="78">
        <v>1</v>
      </c>
      <c r="G287" s="54"/>
      <c r="H287" s="79">
        <f t="shared" si="5"/>
        <v>0</v>
      </c>
    </row>
    <row r="288" spans="1:8" ht="12.75">
      <c r="A288" s="73">
        <v>265</v>
      </c>
      <c r="B288" s="74"/>
      <c r="C288" s="75" t="s">
        <v>506</v>
      </c>
      <c r="D288" s="76" t="s">
        <v>795</v>
      </c>
      <c r="E288" s="77" t="s">
        <v>1091</v>
      </c>
      <c r="F288" s="78">
        <v>4</v>
      </c>
      <c r="G288" s="54"/>
      <c r="H288" s="79">
        <f t="shared" si="5"/>
        <v>0</v>
      </c>
    </row>
    <row r="289" spans="1:8" ht="22.5">
      <c r="A289" s="73">
        <v>266</v>
      </c>
      <c r="B289" s="74"/>
      <c r="C289" s="75" t="s">
        <v>506</v>
      </c>
      <c r="D289" s="76" t="s">
        <v>796</v>
      </c>
      <c r="E289" s="77" t="s">
        <v>374</v>
      </c>
      <c r="F289" s="78">
        <v>1</v>
      </c>
      <c r="G289" s="54"/>
      <c r="H289" s="79">
        <f t="shared" si="5"/>
        <v>0</v>
      </c>
    </row>
    <row r="290" spans="1:8" ht="22.5">
      <c r="A290" s="73">
        <v>267</v>
      </c>
      <c r="B290" s="74"/>
      <c r="C290" s="75" t="s">
        <v>506</v>
      </c>
      <c r="D290" s="76" t="s">
        <v>797</v>
      </c>
      <c r="E290" s="77" t="s">
        <v>374</v>
      </c>
      <c r="F290" s="78">
        <v>3</v>
      </c>
      <c r="G290" s="54"/>
      <c r="H290" s="79">
        <f t="shared" si="5"/>
        <v>0</v>
      </c>
    </row>
    <row r="291" spans="1:8" ht="22.5">
      <c r="A291" s="73">
        <v>268</v>
      </c>
      <c r="B291" s="74"/>
      <c r="C291" s="75" t="s">
        <v>506</v>
      </c>
      <c r="D291" s="76" t="s">
        <v>798</v>
      </c>
      <c r="E291" s="77" t="s">
        <v>374</v>
      </c>
      <c r="F291" s="78">
        <v>1</v>
      </c>
      <c r="G291" s="54"/>
      <c r="H291" s="79">
        <f t="shared" si="5"/>
        <v>0</v>
      </c>
    </row>
    <row r="292" spans="1:8" ht="22.5">
      <c r="A292" s="73">
        <v>269</v>
      </c>
      <c r="B292" s="74"/>
      <c r="C292" s="75" t="s">
        <v>506</v>
      </c>
      <c r="D292" s="76" t="s">
        <v>159</v>
      </c>
      <c r="E292" s="77" t="s">
        <v>374</v>
      </c>
      <c r="F292" s="78">
        <v>1</v>
      </c>
      <c r="G292" s="54"/>
      <c r="H292" s="79">
        <f t="shared" si="5"/>
        <v>0</v>
      </c>
    </row>
    <row r="293" spans="1:8" ht="22.5">
      <c r="A293" s="73">
        <v>270</v>
      </c>
      <c r="B293" s="74"/>
      <c r="C293" s="75" t="s">
        <v>506</v>
      </c>
      <c r="D293" s="76" t="s">
        <v>160</v>
      </c>
      <c r="E293" s="77" t="s">
        <v>374</v>
      </c>
      <c r="F293" s="78">
        <v>7</v>
      </c>
      <c r="G293" s="54"/>
      <c r="H293" s="79">
        <f t="shared" si="5"/>
        <v>0</v>
      </c>
    </row>
    <row r="294" spans="1:8" ht="22.5">
      <c r="A294" s="73">
        <v>271</v>
      </c>
      <c r="B294" s="74"/>
      <c r="C294" s="75" t="s">
        <v>506</v>
      </c>
      <c r="D294" s="76" t="s">
        <v>161</v>
      </c>
      <c r="E294" s="77" t="s">
        <v>374</v>
      </c>
      <c r="F294" s="78">
        <v>1</v>
      </c>
      <c r="G294" s="54"/>
      <c r="H294" s="79">
        <f t="shared" si="5"/>
        <v>0</v>
      </c>
    </row>
    <row r="295" spans="1:8" ht="22.5">
      <c r="A295" s="73">
        <v>272</v>
      </c>
      <c r="B295" s="74"/>
      <c r="C295" s="75" t="s">
        <v>506</v>
      </c>
      <c r="D295" s="76" t="s">
        <v>162</v>
      </c>
      <c r="E295" s="77" t="s">
        <v>374</v>
      </c>
      <c r="F295" s="78">
        <v>1</v>
      </c>
      <c r="G295" s="54"/>
      <c r="H295" s="79">
        <f t="shared" si="5"/>
        <v>0</v>
      </c>
    </row>
    <row r="296" spans="1:8" ht="12.75" customHeight="1">
      <c r="A296" s="129" t="s">
        <v>163</v>
      </c>
      <c r="B296" s="129"/>
      <c r="C296" s="129"/>
      <c r="D296" s="129"/>
      <c r="E296" s="129"/>
      <c r="F296" s="129"/>
      <c r="G296" s="129"/>
      <c r="H296" s="44">
        <f>SUM(H244:H295)</f>
        <v>0</v>
      </c>
    </row>
    <row r="297" spans="1:8" ht="22.5">
      <c r="A297" s="66"/>
      <c r="B297" s="85" t="s">
        <v>164</v>
      </c>
      <c r="C297" s="65"/>
      <c r="D297" s="67" t="s">
        <v>165</v>
      </c>
      <c r="E297" s="68"/>
      <c r="F297" s="88"/>
      <c r="G297" s="70"/>
      <c r="H297" s="71"/>
    </row>
    <row r="298" spans="1:8" ht="12.75">
      <c r="A298" s="66"/>
      <c r="B298" s="86"/>
      <c r="C298" s="65"/>
      <c r="D298" s="67" t="s">
        <v>550</v>
      </c>
      <c r="E298" s="68"/>
      <c r="F298" s="88"/>
      <c r="G298" s="70"/>
      <c r="H298" s="89"/>
    </row>
    <row r="299" spans="1:8" ht="12.75">
      <c r="A299" s="73">
        <v>273</v>
      </c>
      <c r="B299" s="90"/>
      <c r="C299" s="75" t="s">
        <v>506</v>
      </c>
      <c r="D299" s="76" t="s">
        <v>553</v>
      </c>
      <c r="E299" s="77" t="s">
        <v>987</v>
      </c>
      <c r="F299" s="78">
        <v>5.3</v>
      </c>
      <c r="G299" s="54"/>
      <c r="H299" s="79">
        <f aca="true" t="shared" si="6" ref="H299:H317">F299*G299</f>
        <v>0</v>
      </c>
    </row>
    <row r="300" spans="1:8" ht="12.75">
      <c r="A300" s="73">
        <v>274</v>
      </c>
      <c r="B300" s="90"/>
      <c r="C300" s="75" t="s">
        <v>506</v>
      </c>
      <c r="D300" s="76" t="s">
        <v>554</v>
      </c>
      <c r="E300" s="77" t="s">
        <v>987</v>
      </c>
      <c r="F300" s="78">
        <v>52.5</v>
      </c>
      <c r="G300" s="54"/>
      <c r="H300" s="79">
        <f t="shared" si="6"/>
        <v>0</v>
      </c>
    </row>
    <row r="301" spans="1:8" ht="12.75">
      <c r="A301" s="73">
        <v>275</v>
      </c>
      <c r="B301" s="90"/>
      <c r="C301" s="75" t="s">
        <v>506</v>
      </c>
      <c r="D301" s="76" t="s">
        <v>555</v>
      </c>
      <c r="E301" s="77" t="s">
        <v>987</v>
      </c>
      <c r="F301" s="78">
        <v>44</v>
      </c>
      <c r="G301" s="54"/>
      <c r="H301" s="79">
        <f t="shared" si="6"/>
        <v>0</v>
      </c>
    </row>
    <row r="302" spans="1:8" ht="12.75">
      <c r="A302" s="73">
        <v>276</v>
      </c>
      <c r="B302" s="90"/>
      <c r="C302" s="75" t="s">
        <v>506</v>
      </c>
      <c r="D302" s="76" t="s">
        <v>556</v>
      </c>
      <c r="E302" s="77" t="s">
        <v>987</v>
      </c>
      <c r="F302" s="78">
        <v>33.3</v>
      </c>
      <c r="G302" s="54"/>
      <c r="H302" s="79">
        <f t="shared" si="6"/>
        <v>0</v>
      </c>
    </row>
    <row r="303" spans="1:8" ht="12.75">
      <c r="A303" s="73">
        <v>277</v>
      </c>
      <c r="B303" s="90"/>
      <c r="C303" s="75" t="s">
        <v>506</v>
      </c>
      <c r="D303" s="76" t="s">
        <v>557</v>
      </c>
      <c r="E303" s="77" t="s">
        <v>987</v>
      </c>
      <c r="F303" s="78">
        <v>12.4</v>
      </c>
      <c r="G303" s="54"/>
      <c r="H303" s="79">
        <f t="shared" si="6"/>
        <v>0</v>
      </c>
    </row>
    <row r="304" spans="1:8" ht="12.75">
      <c r="A304" s="73">
        <v>278</v>
      </c>
      <c r="B304" s="90"/>
      <c r="C304" s="75" t="s">
        <v>506</v>
      </c>
      <c r="D304" s="76" t="s">
        <v>166</v>
      </c>
      <c r="E304" s="77" t="s">
        <v>374</v>
      </c>
      <c r="F304" s="78">
        <v>6</v>
      </c>
      <c r="G304" s="54"/>
      <c r="H304" s="79">
        <f t="shared" si="6"/>
        <v>0</v>
      </c>
    </row>
    <row r="305" spans="1:8" ht="12.75">
      <c r="A305" s="73">
        <v>279</v>
      </c>
      <c r="B305" s="90"/>
      <c r="C305" s="75" t="s">
        <v>506</v>
      </c>
      <c r="D305" s="76" t="s">
        <v>167</v>
      </c>
      <c r="E305" s="77" t="s">
        <v>374</v>
      </c>
      <c r="F305" s="78">
        <v>5</v>
      </c>
      <c r="G305" s="54"/>
      <c r="H305" s="79">
        <f t="shared" si="6"/>
        <v>0</v>
      </c>
    </row>
    <row r="306" spans="1:8" ht="12.75">
      <c r="A306" s="73">
        <v>280</v>
      </c>
      <c r="B306" s="90"/>
      <c r="C306" s="75" t="s">
        <v>506</v>
      </c>
      <c r="D306" s="76" t="s">
        <v>168</v>
      </c>
      <c r="E306" s="77" t="s">
        <v>374</v>
      </c>
      <c r="F306" s="78">
        <v>1</v>
      </c>
      <c r="G306" s="54"/>
      <c r="H306" s="79">
        <f t="shared" si="6"/>
        <v>0</v>
      </c>
    </row>
    <row r="307" spans="1:8" ht="12.75">
      <c r="A307" s="73">
        <v>281</v>
      </c>
      <c r="B307" s="90"/>
      <c r="C307" s="75" t="s">
        <v>506</v>
      </c>
      <c r="D307" s="76" t="s">
        <v>169</v>
      </c>
      <c r="E307" s="77" t="s">
        <v>1091</v>
      </c>
      <c r="F307" s="78">
        <v>6</v>
      </c>
      <c r="G307" s="54"/>
      <c r="H307" s="79">
        <f t="shared" si="6"/>
        <v>0</v>
      </c>
    </row>
    <row r="308" spans="1:8" ht="22.5">
      <c r="A308" s="73">
        <v>282</v>
      </c>
      <c r="B308" s="90"/>
      <c r="C308" s="75" t="s">
        <v>506</v>
      </c>
      <c r="D308" s="76" t="s">
        <v>170</v>
      </c>
      <c r="E308" s="77" t="s">
        <v>987</v>
      </c>
      <c r="F308" s="78">
        <v>0.9</v>
      </c>
      <c r="G308" s="54"/>
      <c r="H308" s="79">
        <f t="shared" si="6"/>
        <v>0</v>
      </c>
    </row>
    <row r="309" spans="1:8" ht="22.5">
      <c r="A309" s="73">
        <v>283</v>
      </c>
      <c r="B309" s="90"/>
      <c r="C309" s="75" t="s">
        <v>506</v>
      </c>
      <c r="D309" s="76" t="s">
        <v>171</v>
      </c>
      <c r="E309" s="77" t="s">
        <v>987</v>
      </c>
      <c r="F309" s="78">
        <v>2.2</v>
      </c>
      <c r="G309" s="54"/>
      <c r="H309" s="79">
        <f t="shared" si="6"/>
        <v>0</v>
      </c>
    </row>
    <row r="310" spans="1:8" ht="22.5">
      <c r="A310" s="73">
        <v>284</v>
      </c>
      <c r="B310" s="90"/>
      <c r="C310" s="75" t="s">
        <v>506</v>
      </c>
      <c r="D310" s="76" t="s">
        <v>172</v>
      </c>
      <c r="E310" s="77" t="s">
        <v>987</v>
      </c>
      <c r="F310" s="78">
        <v>57.4</v>
      </c>
      <c r="G310" s="54"/>
      <c r="H310" s="79">
        <f t="shared" si="6"/>
        <v>0</v>
      </c>
    </row>
    <row r="311" spans="1:8" ht="22.5">
      <c r="A311" s="73">
        <v>285</v>
      </c>
      <c r="B311" s="90"/>
      <c r="C311" s="75" t="s">
        <v>506</v>
      </c>
      <c r="D311" s="76" t="s">
        <v>173</v>
      </c>
      <c r="E311" s="77" t="s">
        <v>987</v>
      </c>
      <c r="F311" s="78">
        <v>39.2</v>
      </c>
      <c r="G311" s="54"/>
      <c r="H311" s="79">
        <f t="shared" si="6"/>
        <v>0</v>
      </c>
    </row>
    <row r="312" spans="1:8" ht="12.75">
      <c r="A312" s="73">
        <v>286</v>
      </c>
      <c r="B312" s="90"/>
      <c r="C312" s="75" t="s">
        <v>506</v>
      </c>
      <c r="D312" s="76" t="s">
        <v>174</v>
      </c>
      <c r="E312" s="77" t="s">
        <v>1091</v>
      </c>
      <c r="F312" s="78">
        <v>4</v>
      </c>
      <c r="G312" s="54"/>
      <c r="H312" s="79">
        <f t="shared" si="6"/>
        <v>0</v>
      </c>
    </row>
    <row r="313" spans="1:8" ht="12.75">
      <c r="A313" s="73">
        <v>287</v>
      </c>
      <c r="B313" s="90"/>
      <c r="C313" s="75" t="s">
        <v>506</v>
      </c>
      <c r="D313" s="76" t="s">
        <v>175</v>
      </c>
      <c r="E313" s="77" t="s">
        <v>1091</v>
      </c>
      <c r="F313" s="78">
        <v>3</v>
      </c>
      <c r="G313" s="54"/>
      <c r="H313" s="79">
        <f t="shared" si="6"/>
        <v>0</v>
      </c>
    </row>
    <row r="314" spans="1:8" ht="12.75">
      <c r="A314" s="73">
        <v>288</v>
      </c>
      <c r="B314" s="90"/>
      <c r="C314" s="75" t="s">
        <v>506</v>
      </c>
      <c r="D314" s="76" t="s">
        <v>176</v>
      </c>
      <c r="E314" s="77" t="s">
        <v>1091</v>
      </c>
      <c r="F314" s="78">
        <v>3</v>
      </c>
      <c r="G314" s="54"/>
      <c r="H314" s="79">
        <f t="shared" si="6"/>
        <v>0</v>
      </c>
    </row>
    <row r="315" spans="1:8" ht="12.75">
      <c r="A315" s="73">
        <v>289</v>
      </c>
      <c r="B315" s="90"/>
      <c r="C315" s="75" t="s">
        <v>506</v>
      </c>
      <c r="D315" s="76" t="s">
        <v>177</v>
      </c>
      <c r="E315" s="77" t="s">
        <v>1091</v>
      </c>
      <c r="F315" s="78">
        <v>6</v>
      </c>
      <c r="G315" s="54"/>
      <c r="H315" s="79">
        <f t="shared" si="6"/>
        <v>0</v>
      </c>
    </row>
    <row r="316" spans="1:8" ht="12.75">
      <c r="A316" s="73">
        <v>290</v>
      </c>
      <c r="B316" s="90"/>
      <c r="C316" s="75" t="s">
        <v>506</v>
      </c>
      <c r="D316" s="76" t="s">
        <v>178</v>
      </c>
      <c r="E316" s="77" t="s">
        <v>1091</v>
      </c>
      <c r="F316" s="78">
        <v>5</v>
      </c>
      <c r="G316" s="54"/>
      <c r="H316" s="79">
        <f t="shared" si="6"/>
        <v>0</v>
      </c>
    </row>
    <row r="317" spans="1:8" ht="12.75">
      <c r="A317" s="73">
        <v>291</v>
      </c>
      <c r="B317" s="90"/>
      <c r="C317" s="75" t="s">
        <v>506</v>
      </c>
      <c r="D317" s="76" t="s">
        <v>179</v>
      </c>
      <c r="E317" s="77" t="s">
        <v>1091</v>
      </c>
      <c r="F317" s="78">
        <v>1</v>
      </c>
      <c r="G317" s="54"/>
      <c r="H317" s="79">
        <f t="shared" si="6"/>
        <v>0</v>
      </c>
    </row>
    <row r="318" spans="1:8" ht="12.75">
      <c r="A318" s="66"/>
      <c r="B318" s="86"/>
      <c r="C318" s="65"/>
      <c r="D318" s="91" t="s">
        <v>180</v>
      </c>
      <c r="E318" s="68"/>
      <c r="F318" s="81"/>
      <c r="G318" s="70"/>
      <c r="H318" s="82"/>
    </row>
    <row r="319" spans="1:8" ht="56.25">
      <c r="A319" s="73">
        <v>292</v>
      </c>
      <c r="B319" s="90"/>
      <c r="C319" s="75" t="s">
        <v>506</v>
      </c>
      <c r="D319" s="76" t="s">
        <v>181</v>
      </c>
      <c r="E319" s="77" t="s">
        <v>374</v>
      </c>
      <c r="F319" s="78">
        <v>1</v>
      </c>
      <c r="G319" s="54"/>
      <c r="H319" s="79">
        <f aca="true" t="shared" si="7" ref="H319:H361">F319*G319</f>
        <v>0</v>
      </c>
    </row>
    <row r="320" spans="1:8" ht="22.5">
      <c r="A320" s="73">
        <v>293</v>
      </c>
      <c r="B320" s="90"/>
      <c r="C320" s="75" t="s">
        <v>506</v>
      </c>
      <c r="D320" s="76" t="s">
        <v>182</v>
      </c>
      <c r="E320" s="77" t="s">
        <v>987</v>
      </c>
      <c r="F320" s="78">
        <v>63</v>
      </c>
      <c r="G320" s="54"/>
      <c r="H320" s="79">
        <f t="shared" si="7"/>
        <v>0</v>
      </c>
    </row>
    <row r="321" spans="1:8" ht="22.5">
      <c r="A321" s="73">
        <v>294</v>
      </c>
      <c r="B321" s="90"/>
      <c r="C321" s="75" t="s">
        <v>506</v>
      </c>
      <c r="D321" s="76" t="s">
        <v>183</v>
      </c>
      <c r="E321" s="77" t="s">
        <v>987</v>
      </c>
      <c r="F321" s="78">
        <v>7</v>
      </c>
      <c r="G321" s="54"/>
      <c r="H321" s="79">
        <f t="shared" si="7"/>
        <v>0</v>
      </c>
    </row>
    <row r="322" spans="1:8" ht="22.5">
      <c r="A322" s="73">
        <v>295</v>
      </c>
      <c r="B322" s="90"/>
      <c r="C322" s="75" t="s">
        <v>506</v>
      </c>
      <c r="D322" s="76" t="s">
        <v>184</v>
      </c>
      <c r="E322" s="77" t="s">
        <v>987</v>
      </c>
      <c r="F322" s="78">
        <v>12</v>
      </c>
      <c r="G322" s="54"/>
      <c r="H322" s="79">
        <f t="shared" si="7"/>
        <v>0</v>
      </c>
    </row>
    <row r="323" spans="1:8" ht="22.5">
      <c r="A323" s="73">
        <v>296</v>
      </c>
      <c r="B323" s="90"/>
      <c r="C323" s="75" t="s">
        <v>506</v>
      </c>
      <c r="D323" s="76" t="s">
        <v>185</v>
      </c>
      <c r="E323" s="77" t="s">
        <v>987</v>
      </c>
      <c r="F323" s="78">
        <v>30</v>
      </c>
      <c r="G323" s="54"/>
      <c r="H323" s="79">
        <f t="shared" si="7"/>
        <v>0</v>
      </c>
    </row>
    <row r="324" spans="1:8" ht="22.5">
      <c r="A324" s="73">
        <v>297</v>
      </c>
      <c r="B324" s="90"/>
      <c r="C324" s="75" t="s">
        <v>506</v>
      </c>
      <c r="D324" s="76" t="s">
        <v>186</v>
      </c>
      <c r="E324" s="77" t="s">
        <v>987</v>
      </c>
      <c r="F324" s="78">
        <v>78</v>
      </c>
      <c r="G324" s="54"/>
      <c r="H324" s="79">
        <f t="shared" si="7"/>
        <v>0</v>
      </c>
    </row>
    <row r="325" spans="1:8" ht="22.5">
      <c r="A325" s="73">
        <v>298</v>
      </c>
      <c r="B325" s="90"/>
      <c r="C325" s="75" t="s">
        <v>506</v>
      </c>
      <c r="D325" s="76" t="s">
        <v>187</v>
      </c>
      <c r="E325" s="77" t="s">
        <v>987</v>
      </c>
      <c r="F325" s="78">
        <v>54</v>
      </c>
      <c r="G325" s="54"/>
      <c r="H325" s="79">
        <f t="shared" si="7"/>
        <v>0</v>
      </c>
    </row>
    <row r="326" spans="1:8" ht="12.75">
      <c r="A326" s="73">
        <v>299</v>
      </c>
      <c r="B326" s="90"/>
      <c r="C326" s="75" t="s">
        <v>506</v>
      </c>
      <c r="D326" s="76" t="s">
        <v>597</v>
      </c>
      <c r="E326" s="77" t="s">
        <v>1091</v>
      </c>
      <c r="F326" s="78">
        <v>14</v>
      </c>
      <c r="G326" s="54"/>
      <c r="H326" s="79">
        <f t="shared" si="7"/>
        <v>0</v>
      </c>
    </row>
    <row r="327" spans="1:8" ht="12.75">
      <c r="A327" s="73">
        <v>300</v>
      </c>
      <c r="B327" s="90"/>
      <c r="C327" s="75" t="s">
        <v>506</v>
      </c>
      <c r="D327" s="76" t="s">
        <v>598</v>
      </c>
      <c r="E327" s="77" t="s">
        <v>1091</v>
      </c>
      <c r="F327" s="78">
        <v>2</v>
      </c>
      <c r="G327" s="54"/>
      <c r="H327" s="79">
        <f t="shared" si="7"/>
        <v>0</v>
      </c>
    </row>
    <row r="328" spans="1:8" ht="12.75">
      <c r="A328" s="73">
        <v>301</v>
      </c>
      <c r="B328" s="90"/>
      <c r="C328" s="75" t="s">
        <v>506</v>
      </c>
      <c r="D328" s="76" t="s">
        <v>188</v>
      </c>
      <c r="E328" s="77" t="s">
        <v>1091</v>
      </c>
      <c r="F328" s="78">
        <v>1</v>
      </c>
      <c r="G328" s="54"/>
      <c r="H328" s="79">
        <f t="shared" si="7"/>
        <v>0</v>
      </c>
    </row>
    <row r="329" spans="1:8" ht="12.75">
      <c r="A329" s="73">
        <v>302</v>
      </c>
      <c r="B329" s="90"/>
      <c r="C329" s="75" t="s">
        <v>506</v>
      </c>
      <c r="D329" s="76" t="s">
        <v>600</v>
      </c>
      <c r="E329" s="77" t="s">
        <v>1091</v>
      </c>
      <c r="F329" s="78">
        <v>3</v>
      </c>
      <c r="G329" s="54"/>
      <c r="H329" s="79">
        <f t="shared" si="7"/>
        <v>0</v>
      </c>
    </row>
    <row r="330" spans="1:8" ht="12.75">
      <c r="A330" s="73">
        <v>303</v>
      </c>
      <c r="B330" s="90"/>
      <c r="C330" s="75" t="s">
        <v>506</v>
      </c>
      <c r="D330" s="76" t="s">
        <v>189</v>
      </c>
      <c r="E330" s="77" t="s">
        <v>1091</v>
      </c>
      <c r="F330" s="78">
        <v>6</v>
      </c>
      <c r="G330" s="54"/>
      <c r="H330" s="79">
        <f t="shared" si="7"/>
        <v>0</v>
      </c>
    </row>
    <row r="331" spans="1:8" ht="12.75">
      <c r="A331" s="73">
        <v>304</v>
      </c>
      <c r="B331" s="90"/>
      <c r="C331" s="75" t="s">
        <v>506</v>
      </c>
      <c r="D331" s="76" t="s">
        <v>190</v>
      </c>
      <c r="E331" s="77" t="s">
        <v>1091</v>
      </c>
      <c r="F331" s="78">
        <v>4</v>
      </c>
      <c r="G331" s="54"/>
      <c r="H331" s="79">
        <f t="shared" si="7"/>
        <v>0</v>
      </c>
    </row>
    <row r="332" spans="1:8" ht="12.75">
      <c r="A332" s="73">
        <v>305</v>
      </c>
      <c r="B332" s="90"/>
      <c r="C332" s="75" t="s">
        <v>506</v>
      </c>
      <c r="D332" s="76" t="s">
        <v>191</v>
      </c>
      <c r="E332" s="77" t="s">
        <v>1091</v>
      </c>
      <c r="F332" s="78">
        <v>3</v>
      </c>
      <c r="G332" s="54"/>
      <c r="H332" s="79">
        <f t="shared" si="7"/>
        <v>0</v>
      </c>
    </row>
    <row r="333" spans="1:8" ht="12.75">
      <c r="A333" s="73">
        <v>306</v>
      </c>
      <c r="B333" s="90"/>
      <c r="C333" s="75" t="s">
        <v>506</v>
      </c>
      <c r="D333" s="76" t="s">
        <v>192</v>
      </c>
      <c r="E333" s="77" t="s">
        <v>1091</v>
      </c>
      <c r="F333" s="78">
        <v>31</v>
      </c>
      <c r="G333" s="54"/>
      <c r="H333" s="79">
        <f t="shared" si="7"/>
        <v>0</v>
      </c>
    </row>
    <row r="334" spans="1:8" ht="12.75">
      <c r="A334" s="73">
        <v>307</v>
      </c>
      <c r="B334" s="90"/>
      <c r="C334" s="75" t="s">
        <v>506</v>
      </c>
      <c r="D334" s="76" t="s">
        <v>193</v>
      </c>
      <c r="E334" s="77" t="s">
        <v>1091</v>
      </c>
      <c r="F334" s="78">
        <v>2</v>
      </c>
      <c r="G334" s="54"/>
      <c r="H334" s="79">
        <f t="shared" si="7"/>
        <v>0</v>
      </c>
    </row>
    <row r="335" spans="1:8" ht="12.75">
      <c r="A335" s="73">
        <v>308</v>
      </c>
      <c r="B335" s="90"/>
      <c r="C335" s="75" t="s">
        <v>506</v>
      </c>
      <c r="D335" s="76" t="s">
        <v>194</v>
      </c>
      <c r="E335" s="77" t="s">
        <v>1091</v>
      </c>
      <c r="F335" s="78">
        <v>1</v>
      </c>
      <c r="G335" s="54"/>
      <c r="H335" s="79">
        <f t="shared" si="7"/>
        <v>0</v>
      </c>
    </row>
    <row r="336" spans="1:8" ht="12.75">
      <c r="A336" s="73">
        <v>309</v>
      </c>
      <c r="B336" s="90"/>
      <c r="C336" s="75" t="s">
        <v>506</v>
      </c>
      <c r="D336" s="76" t="s">
        <v>606</v>
      </c>
      <c r="E336" s="77" t="s">
        <v>1091</v>
      </c>
      <c r="F336" s="78">
        <v>3</v>
      </c>
      <c r="G336" s="54"/>
      <c r="H336" s="79">
        <f t="shared" si="7"/>
        <v>0</v>
      </c>
    </row>
    <row r="337" spans="1:8" ht="12.75">
      <c r="A337" s="73">
        <v>310</v>
      </c>
      <c r="B337" s="90"/>
      <c r="C337" s="75" t="s">
        <v>506</v>
      </c>
      <c r="D337" s="76" t="s">
        <v>195</v>
      </c>
      <c r="E337" s="77" t="s">
        <v>1091</v>
      </c>
      <c r="F337" s="78">
        <v>6</v>
      </c>
      <c r="G337" s="54"/>
      <c r="H337" s="79">
        <f t="shared" si="7"/>
        <v>0</v>
      </c>
    </row>
    <row r="338" spans="1:8" ht="12.75">
      <c r="A338" s="73">
        <v>311</v>
      </c>
      <c r="B338" s="90"/>
      <c r="C338" s="75" t="s">
        <v>506</v>
      </c>
      <c r="D338" s="76" t="s">
        <v>196</v>
      </c>
      <c r="E338" s="77" t="s">
        <v>1091</v>
      </c>
      <c r="F338" s="78">
        <v>4</v>
      </c>
      <c r="G338" s="54"/>
      <c r="H338" s="79">
        <f t="shared" si="7"/>
        <v>0</v>
      </c>
    </row>
    <row r="339" spans="1:8" ht="12.75">
      <c r="A339" s="73">
        <v>312</v>
      </c>
      <c r="B339" s="90"/>
      <c r="C339" s="75" t="s">
        <v>506</v>
      </c>
      <c r="D339" s="76" t="s">
        <v>197</v>
      </c>
      <c r="E339" s="77" t="s">
        <v>1091</v>
      </c>
      <c r="F339" s="78">
        <v>3</v>
      </c>
      <c r="G339" s="54"/>
      <c r="H339" s="79">
        <f t="shared" si="7"/>
        <v>0</v>
      </c>
    </row>
    <row r="340" spans="1:8" ht="12.75">
      <c r="A340" s="73">
        <v>313</v>
      </c>
      <c r="B340" s="90"/>
      <c r="C340" s="75" t="s">
        <v>506</v>
      </c>
      <c r="D340" s="76" t="s">
        <v>198</v>
      </c>
      <c r="E340" s="77" t="s">
        <v>987</v>
      </c>
      <c r="F340" s="78">
        <v>244</v>
      </c>
      <c r="G340" s="54"/>
      <c r="H340" s="79">
        <f t="shared" si="7"/>
        <v>0</v>
      </c>
    </row>
    <row r="341" spans="1:8" ht="22.5">
      <c r="A341" s="73">
        <v>314</v>
      </c>
      <c r="B341" s="90"/>
      <c r="C341" s="75" t="s">
        <v>506</v>
      </c>
      <c r="D341" s="76" t="s">
        <v>199</v>
      </c>
      <c r="E341" s="77" t="s">
        <v>987</v>
      </c>
      <c r="F341" s="78">
        <v>244</v>
      </c>
      <c r="G341" s="54"/>
      <c r="H341" s="79">
        <f t="shared" si="7"/>
        <v>0</v>
      </c>
    </row>
    <row r="342" spans="1:8" ht="22.5">
      <c r="A342" s="73">
        <v>315</v>
      </c>
      <c r="B342" s="90"/>
      <c r="C342" s="75" t="s">
        <v>506</v>
      </c>
      <c r="D342" s="76" t="s">
        <v>200</v>
      </c>
      <c r="E342" s="77" t="s">
        <v>1091</v>
      </c>
      <c r="F342" s="78">
        <v>3</v>
      </c>
      <c r="G342" s="54"/>
      <c r="H342" s="79">
        <f t="shared" si="7"/>
        <v>0</v>
      </c>
    </row>
    <row r="343" spans="1:8" ht="12.75">
      <c r="A343" s="73">
        <v>316</v>
      </c>
      <c r="B343" s="90"/>
      <c r="C343" s="75" t="s">
        <v>506</v>
      </c>
      <c r="D343" s="76" t="s">
        <v>201</v>
      </c>
      <c r="E343" s="77" t="s">
        <v>374</v>
      </c>
      <c r="F343" s="78">
        <v>1</v>
      </c>
      <c r="G343" s="54"/>
      <c r="H343" s="79">
        <f t="shared" si="7"/>
        <v>0</v>
      </c>
    </row>
    <row r="344" spans="1:8" ht="22.5">
      <c r="A344" s="73">
        <v>317</v>
      </c>
      <c r="B344" s="90"/>
      <c r="C344" s="75" t="s">
        <v>506</v>
      </c>
      <c r="D344" s="76" t="s">
        <v>202</v>
      </c>
      <c r="E344" s="77" t="s">
        <v>374</v>
      </c>
      <c r="F344" s="78">
        <v>1</v>
      </c>
      <c r="G344" s="54"/>
      <c r="H344" s="79">
        <f t="shared" si="7"/>
        <v>0</v>
      </c>
    </row>
    <row r="345" spans="1:8" ht="12.75">
      <c r="A345" s="73">
        <v>318</v>
      </c>
      <c r="B345" s="90"/>
      <c r="C345" s="75" t="s">
        <v>506</v>
      </c>
      <c r="D345" s="76" t="s">
        <v>203</v>
      </c>
      <c r="E345" s="77" t="s">
        <v>1091</v>
      </c>
      <c r="F345" s="78">
        <v>1</v>
      </c>
      <c r="G345" s="54"/>
      <c r="H345" s="79">
        <f t="shared" si="7"/>
        <v>0</v>
      </c>
    </row>
    <row r="346" spans="1:8" ht="12.75">
      <c r="A346" s="73">
        <v>319</v>
      </c>
      <c r="B346" s="90"/>
      <c r="C346" s="75" t="s">
        <v>506</v>
      </c>
      <c r="D346" s="76" t="s">
        <v>640</v>
      </c>
      <c r="E346" s="77" t="s">
        <v>1091</v>
      </c>
      <c r="F346" s="78">
        <v>20</v>
      </c>
      <c r="G346" s="54"/>
      <c r="H346" s="79">
        <f t="shared" si="7"/>
        <v>0</v>
      </c>
    </row>
    <row r="347" spans="1:8" ht="12.75">
      <c r="A347" s="73">
        <v>320</v>
      </c>
      <c r="B347" s="90"/>
      <c r="C347" s="75" t="s">
        <v>506</v>
      </c>
      <c r="D347" s="76" t="s">
        <v>642</v>
      </c>
      <c r="E347" s="77" t="s">
        <v>1091</v>
      </c>
      <c r="F347" s="78">
        <v>2</v>
      </c>
      <c r="G347" s="54"/>
      <c r="H347" s="79">
        <f t="shared" si="7"/>
        <v>0</v>
      </c>
    </row>
    <row r="348" spans="1:8" ht="12.75">
      <c r="A348" s="73">
        <v>321</v>
      </c>
      <c r="B348" s="90"/>
      <c r="C348" s="75" t="s">
        <v>506</v>
      </c>
      <c r="D348" s="76" t="s">
        <v>643</v>
      </c>
      <c r="E348" s="77" t="s">
        <v>1091</v>
      </c>
      <c r="F348" s="78">
        <v>5</v>
      </c>
      <c r="G348" s="54"/>
      <c r="H348" s="79">
        <f t="shared" si="7"/>
        <v>0</v>
      </c>
    </row>
    <row r="349" spans="1:8" ht="12.75">
      <c r="A349" s="73">
        <v>322</v>
      </c>
      <c r="B349" s="90"/>
      <c r="C349" s="75" t="s">
        <v>506</v>
      </c>
      <c r="D349" s="76" t="s">
        <v>204</v>
      </c>
      <c r="E349" s="77" t="s">
        <v>1091</v>
      </c>
      <c r="F349" s="78">
        <v>5</v>
      </c>
      <c r="G349" s="54"/>
      <c r="H349" s="79">
        <f t="shared" si="7"/>
        <v>0</v>
      </c>
    </row>
    <row r="350" spans="1:8" ht="12.75">
      <c r="A350" s="73">
        <v>323</v>
      </c>
      <c r="B350" s="90"/>
      <c r="C350" s="75" t="s">
        <v>506</v>
      </c>
      <c r="D350" s="76" t="s">
        <v>205</v>
      </c>
      <c r="E350" s="77" t="s">
        <v>1091</v>
      </c>
      <c r="F350" s="78">
        <v>1</v>
      </c>
      <c r="G350" s="54"/>
      <c r="H350" s="79">
        <f t="shared" si="7"/>
        <v>0</v>
      </c>
    </row>
    <row r="351" spans="1:8" ht="22.5">
      <c r="A351" s="73">
        <v>324</v>
      </c>
      <c r="B351" s="90"/>
      <c r="C351" s="75" t="s">
        <v>506</v>
      </c>
      <c r="D351" s="76" t="s">
        <v>206</v>
      </c>
      <c r="E351" s="77" t="s">
        <v>1091</v>
      </c>
      <c r="F351" s="78">
        <v>1</v>
      </c>
      <c r="G351" s="54"/>
      <c r="H351" s="79">
        <f t="shared" si="7"/>
        <v>0</v>
      </c>
    </row>
    <row r="352" spans="1:8" ht="22.5">
      <c r="A352" s="73">
        <v>325</v>
      </c>
      <c r="B352" s="90"/>
      <c r="C352" s="75" t="s">
        <v>506</v>
      </c>
      <c r="D352" s="76" t="s">
        <v>207</v>
      </c>
      <c r="E352" s="77" t="s">
        <v>1091</v>
      </c>
      <c r="F352" s="78">
        <v>4</v>
      </c>
      <c r="G352" s="54"/>
      <c r="H352" s="79">
        <f t="shared" si="7"/>
        <v>0</v>
      </c>
    </row>
    <row r="353" spans="1:8" ht="22.5">
      <c r="A353" s="73">
        <v>326</v>
      </c>
      <c r="B353" s="90"/>
      <c r="C353" s="75" t="s">
        <v>506</v>
      </c>
      <c r="D353" s="76" t="s">
        <v>208</v>
      </c>
      <c r="E353" s="77" t="s">
        <v>1091</v>
      </c>
      <c r="F353" s="78">
        <v>1</v>
      </c>
      <c r="G353" s="54"/>
      <c r="H353" s="79">
        <f t="shared" si="7"/>
        <v>0</v>
      </c>
    </row>
    <row r="354" spans="1:8" ht="22.5">
      <c r="A354" s="73">
        <v>327</v>
      </c>
      <c r="B354" s="90"/>
      <c r="C354" s="75" t="s">
        <v>506</v>
      </c>
      <c r="D354" s="76" t="s">
        <v>209</v>
      </c>
      <c r="E354" s="77" t="s">
        <v>1091</v>
      </c>
      <c r="F354" s="78">
        <v>1</v>
      </c>
      <c r="G354" s="54"/>
      <c r="H354" s="79">
        <f t="shared" si="7"/>
        <v>0</v>
      </c>
    </row>
    <row r="355" spans="1:8" ht="22.5">
      <c r="A355" s="73">
        <v>328</v>
      </c>
      <c r="B355" s="90"/>
      <c r="C355" s="75" t="s">
        <v>506</v>
      </c>
      <c r="D355" s="76" t="s">
        <v>210</v>
      </c>
      <c r="E355" s="77" t="s">
        <v>1091</v>
      </c>
      <c r="F355" s="78">
        <v>1</v>
      </c>
      <c r="G355" s="54"/>
      <c r="H355" s="79">
        <f t="shared" si="7"/>
        <v>0</v>
      </c>
    </row>
    <row r="356" spans="1:8" ht="33.75">
      <c r="A356" s="73">
        <v>329</v>
      </c>
      <c r="B356" s="90"/>
      <c r="C356" s="75" t="s">
        <v>506</v>
      </c>
      <c r="D356" s="76" t="s">
        <v>211</v>
      </c>
      <c r="E356" s="77" t="s">
        <v>374</v>
      </c>
      <c r="F356" s="78">
        <v>3</v>
      </c>
      <c r="G356" s="54"/>
      <c r="H356" s="79">
        <f t="shared" si="7"/>
        <v>0</v>
      </c>
    </row>
    <row r="357" spans="1:8" ht="22.5">
      <c r="A357" s="73">
        <v>330</v>
      </c>
      <c r="B357" s="90"/>
      <c r="C357" s="75" t="s">
        <v>506</v>
      </c>
      <c r="D357" s="76" t="s">
        <v>212</v>
      </c>
      <c r="E357" s="77" t="s">
        <v>374</v>
      </c>
      <c r="F357" s="78">
        <v>4</v>
      </c>
      <c r="G357" s="54"/>
      <c r="H357" s="79">
        <f t="shared" si="7"/>
        <v>0</v>
      </c>
    </row>
    <row r="358" spans="1:8" ht="22.5">
      <c r="A358" s="73">
        <v>331</v>
      </c>
      <c r="B358" s="90"/>
      <c r="C358" s="75" t="s">
        <v>506</v>
      </c>
      <c r="D358" s="76" t="s">
        <v>213</v>
      </c>
      <c r="E358" s="77" t="s">
        <v>374</v>
      </c>
      <c r="F358" s="78">
        <v>1</v>
      </c>
      <c r="G358" s="54"/>
      <c r="H358" s="79">
        <f t="shared" si="7"/>
        <v>0</v>
      </c>
    </row>
    <row r="359" spans="1:8" ht="22.5">
      <c r="A359" s="73">
        <v>332</v>
      </c>
      <c r="B359" s="90"/>
      <c r="C359" s="75" t="s">
        <v>506</v>
      </c>
      <c r="D359" s="76" t="s">
        <v>836</v>
      </c>
      <c r="E359" s="77" t="s">
        <v>987</v>
      </c>
      <c r="F359" s="78">
        <v>155</v>
      </c>
      <c r="G359" s="54"/>
      <c r="H359" s="79">
        <f t="shared" si="7"/>
        <v>0</v>
      </c>
    </row>
    <row r="360" spans="1:8" ht="12.75">
      <c r="A360" s="73">
        <v>333</v>
      </c>
      <c r="B360" s="90"/>
      <c r="C360" s="75" t="s">
        <v>506</v>
      </c>
      <c r="D360" s="76" t="s">
        <v>837</v>
      </c>
      <c r="E360" s="77" t="s">
        <v>987</v>
      </c>
      <c r="F360" s="78">
        <v>49</v>
      </c>
      <c r="G360" s="54"/>
      <c r="H360" s="79">
        <f t="shared" si="7"/>
        <v>0</v>
      </c>
    </row>
    <row r="361" spans="1:8" ht="45">
      <c r="A361" s="73">
        <v>334</v>
      </c>
      <c r="B361" s="90"/>
      <c r="C361" s="75" t="s">
        <v>506</v>
      </c>
      <c r="D361" s="76" t="s">
        <v>75</v>
      </c>
      <c r="E361" s="77" t="s">
        <v>1091</v>
      </c>
      <c r="F361" s="78">
        <v>8</v>
      </c>
      <c r="G361" s="54"/>
      <c r="H361" s="79">
        <f t="shared" si="7"/>
        <v>0</v>
      </c>
    </row>
    <row r="362" spans="1:8" ht="12.75">
      <c r="A362" s="66"/>
      <c r="B362" s="86"/>
      <c r="C362" s="65"/>
      <c r="D362" s="91" t="s">
        <v>838</v>
      </c>
      <c r="E362" s="68"/>
      <c r="F362" s="81"/>
      <c r="G362" s="70"/>
      <c r="H362" s="82"/>
    </row>
    <row r="363" spans="1:8" ht="22.5">
      <c r="A363" s="73">
        <v>335</v>
      </c>
      <c r="B363" s="90"/>
      <c r="C363" s="75" t="s">
        <v>506</v>
      </c>
      <c r="D363" s="76" t="s">
        <v>839</v>
      </c>
      <c r="E363" s="77" t="s">
        <v>1028</v>
      </c>
      <c r="F363" s="78">
        <v>20.2</v>
      </c>
      <c r="G363" s="54"/>
      <c r="H363" s="79">
        <f aca="true" t="shared" si="8" ref="H363:H388">F363*G363</f>
        <v>0</v>
      </c>
    </row>
    <row r="364" spans="1:8" ht="12.75">
      <c r="A364" s="73">
        <v>336</v>
      </c>
      <c r="B364" s="90"/>
      <c r="C364" s="75" t="s">
        <v>506</v>
      </c>
      <c r="D364" s="76" t="s">
        <v>511</v>
      </c>
      <c r="E364" s="77" t="s">
        <v>1028</v>
      </c>
      <c r="F364" s="78">
        <v>2.16</v>
      </c>
      <c r="G364" s="54"/>
      <c r="H364" s="79">
        <f t="shared" si="8"/>
        <v>0</v>
      </c>
    </row>
    <row r="365" spans="1:8" ht="12.75">
      <c r="A365" s="73">
        <v>337</v>
      </c>
      <c r="B365" s="90"/>
      <c r="C365" s="75" t="s">
        <v>506</v>
      </c>
      <c r="D365" s="76" t="s">
        <v>840</v>
      </c>
      <c r="E365" s="77" t="s">
        <v>987</v>
      </c>
      <c r="F365" s="78">
        <v>11</v>
      </c>
      <c r="G365" s="54"/>
      <c r="H365" s="79">
        <f t="shared" si="8"/>
        <v>0</v>
      </c>
    </row>
    <row r="366" spans="1:8" ht="12.75">
      <c r="A366" s="73">
        <v>338</v>
      </c>
      <c r="B366" s="90"/>
      <c r="C366" s="75" t="s">
        <v>506</v>
      </c>
      <c r="D366" s="76" t="s">
        <v>841</v>
      </c>
      <c r="E366" s="77" t="s">
        <v>987</v>
      </c>
      <c r="F366" s="78">
        <v>25</v>
      </c>
      <c r="G366" s="54"/>
      <c r="H366" s="79">
        <f t="shared" si="8"/>
        <v>0</v>
      </c>
    </row>
    <row r="367" spans="1:8" ht="12.75">
      <c r="A367" s="73">
        <v>339</v>
      </c>
      <c r="B367" s="90"/>
      <c r="C367" s="75" t="s">
        <v>506</v>
      </c>
      <c r="D367" s="76" t="s">
        <v>842</v>
      </c>
      <c r="E367" s="77" t="s">
        <v>987</v>
      </c>
      <c r="F367" s="78">
        <v>26</v>
      </c>
      <c r="G367" s="54"/>
      <c r="H367" s="79">
        <f t="shared" si="8"/>
        <v>0</v>
      </c>
    </row>
    <row r="368" spans="1:8" ht="12.75">
      <c r="A368" s="73">
        <v>340</v>
      </c>
      <c r="B368" s="90"/>
      <c r="C368" s="75" t="s">
        <v>506</v>
      </c>
      <c r="D368" s="76" t="s">
        <v>843</v>
      </c>
      <c r="E368" s="77" t="s">
        <v>987</v>
      </c>
      <c r="F368" s="78">
        <v>38</v>
      </c>
      <c r="G368" s="54"/>
      <c r="H368" s="79">
        <f t="shared" si="8"/>
        <v>0</v>
      </c>
    </row>
    <row r="369" spans="1:8" ht="22.5">
      <c r="A369" s="73">
        <v>341</v>
      </c>
      <c r="B369" s="90"/>
      <c r="C369" s="75" t="s">
        <v>506</v>
      </c>
      <c r="D369" s="76" t="s">
        <v>844</v>
      </c>
      <c r="E369" s="77" t="s">
        <v>1091</v>
      </c>
      <c r="F369" s="78">
        <v>3</v>
      </c>
      <c r="G369" s="54"/>
      <c r="H369" s="79">
        <f t="shared" si="8"/>
        <v>0</v>
      </c>
    </row>
    <row r="370" spans="1:8" ht="12.75">
      <c r="A370" s="73">
        <v>342</v>
      </c>
      <c r="B370" s="90"/>
      <c r="C370" s="75" t="s">
        <v>506</v>
      </c>
      <c r="D370" s="76" t="s">
        <v>845</v>
      </c>
      <c r="E370" s="77" t="s">
        <v>1091</v>
      </c>
      <c r="F370" s="78">
        <v>4</v>
      </c>
      <c r="G370" s="54"/>
      <c r="H370" s="79">
        <f t="shared" si="8"/>
        <v>0</v>
      </c>
    </row>
    <row r="371" spans="1:8" ht="12.75">
      <c r="A371" s="73">
        <v>343</v>
      </c>
      <c r="B371" s="90"/>
      <c r="C371" s="75" t="s">
        <v>506</v>
      </c>
      <c r="D371" s="76" t="s">
        <v>846</v>
      </c>
      <c r="E371" s="77" t="s">
        <v>1091</v>
      </c>
      <c r="F371" s="78">
        <v>1</v>
      </c>
      <c r="G371" s="54"/>
      <c r="H371" s="79">
        <f t="shared" si="8"/>
        <v>0</v>
      </c>
    </row>
    <row r="372" spans="1:8" ht="45">
      <c r="A372" s="73">
        <v>344</v>
      </c>
      <c r="B372" s="90"/>
      <c r="C372" s="75" t="s">
        <v>506</v>
      </c>
      <c r="D372" s="76" t="s">
        <v>75</v>
      </c>
      <c r="E372" s="77" t="s">
        <v>1091</v>
      </c>
      <c r="F372" s="78">
        <v>1</v>
      </c>
      <c r="G372" s="54"/>
      <c r="H372" s="79">
        <f t="shared" si="8"/>
        <v>0</v>
      </c>
    </row>
    <row r="373" spans="1:8" ht="12.75">
      <c r="A373" s="73">
        <v>345</v>
      </c>
      <c r="B373" s="90"/>
      <c r="C373" s="75" t="s">
        <v>506</v>
      </c>
      <c r="D373" s="76" t="s">
        <v>847</v>
      </c>
      <c r="E373" s="77" t="s">
        <v>1091</v>
      </c>
      <c r="F373" s="78">
        <v>1</v>
      </c>
      <c r="G373" s="54"/>
      <c r="H373" s="79">
        <f t="shared" si="8"/>
        <v>0</v>
      </c>
    </row>
    <row r="374" spans="1:8" ht="12.75">
      <c r="A374" s="73">
        <v>346</v>
      </c>
      <c r="B374" s="90"/>
      <c r="C374" s="75" t="s">
        <v>506</v>
      </c>
      <c r="D374" s="76" t="s">
        <v>848</v>
      </c>
      <c r="E374" s="77" t="s">
        <v>1091</v>
      </c>
      <c r="F374" s="78">
        <v>4</v>
      </c>
      <c r="G374" s="54"/>
      <c r="H374" s="79">
        <f t="shared" si="8"/>
        <v>0</v>
      </c>
    </row>
    <row r="375" spans="1:8" ht="22.5">
      <c r="A375" s="73">
        <v>347</v>
      </c>
      <c r="B375" s="90"/>
      <c r="C375" s="75" t="s">
        <v>506</v>
      </c>
      <c r="D375" s="76" t="s">
        <v>849</v>
      </c>
      <c r="E375" s="77" t="s">
        <v>1091</v>
      </c>
      <c r="F375" s="78">
        <v>3</v>
      </c>
      <c r="G375" s="54"/>
      <c r="H375" s="79">
        <f t="shared" si="8"/>
        <v>0</v>
      </c>
    </row>
    <row r="376" spans="1:8" ht="22.5">
      <c r="A376" s="73">
        <v>348</v>
      </c>
      <c r="B376" s="90"/>
      <c r="C376" s="75" t="s">
        <v>506</v>
      </c>
      <c r="D376" s="76" t="s">
        <v>850</v>
      </c>
      <c r="E376" s="77" t="s">
        <v>1091</v>
      </c>
      <c r="F376" s="78">
        <v>2</v>
      </c>
      <c r="G376" s="54"/>
      <c r="H376" s="79">
        <f t="shared" si="8"/>
        <v>0</v>
      </c>
    </row>
    <row r="377" spans="1:8" ht="45">
      <c r="A377" s="73">
        <v>349</v>
      </c>
      <c r="B377" s="90"/>
      <c r="C377" s="75" t="s">
        <v>506</v>
      </c>
      <c r="D377" s="76" t="s">
        <v>851</v>
      </c>
      <c r="E377" s="77" t="s">
        <v>1091</v>
      </c>
      <c r="F377" s="78">
        <v>1</v>
      </c>
      <c r="G377" s="54"/>
      <c r="H377" s="79">
        <f t="shared" si="8"/>
        <v>0</v>
      </c>
    </row>
    <row r="378" spans="1:8" ht="12.75">
      <c r="A378" s="73">
        <v>350</v>
      </c>
      <c r="B378" s="90"/>
      <c r="C378" s="75" t="s">
        <v>506</v>
      </c>
      <c r="D378" s="76" t="s">
        <v>852</v>
      </c>
      <c r="E378" s="77" t="s">
        <v>987</v>
      </c>
      <c r="F378" s="78">
        <v>3</v>
      </c>
      <c r="G378" s="54"/>
      <c r="H378" s="79">
        <f t="shared" si="8"/>
        <v>0</v>
      </c>
    </row>
    <row r="379" spans="1:8" ht="12.75">
      <c r="A379" s="73">
        <v>351</v>
      </c>
      <c r="B379" s="90"/>
      <c r="C379" s="75" t="s">
        <v>506</v>
      </c>
      <c r="D379" s="76" t="s">
        <v>853</v>
      </c>
      <c r="E379" s="77" t="s">
        <v>987</v>
      </c>
      <c r="F379" s="78">
        <v>4</v>
      </c>
      <c r="G379" s="54"/>
      <c r="H379" s="79">
        <f t="shared" si="8"/>
        <v>0</v>
      </c>
    </row>
    <row r="380" spans="1:8" ht="22.5">
      <c r="A380" s="73">
        <v>352</v>
      </c>
      <c r="B380" s="90"/>
      <c r="C380" s="75" t="s">
        <v>506</v>
      </c>
      <c r="D380" s="76" t="s">
        <v>854</v>
      </c>
      <c r="E380" s="77" t="s">
        <v>1091</v>
      </c>
      <c r="F380" s="78">
        <v>4</v>
      </c>
      <c r="G380" s="54"/>
      <c r="H380" s="79">
        <f t="shared" si="8"/>
        <v>0</v>
      </c>
    </row>
    <row r="381" spans="1:8" ht="22.5">
      <c r="A381" s="73">
        <v>353</v>
      </c>
      <c r="B381" s="90"/>
      <c r="C381" s="75" t="s">
        <v>506</v>
      </c>
      <c r="D381" s="76" t="s">
        <v>855</v>
      </c>
      <c r="E381" s="77" t="s">
        <v>1091</v>
      </c>
      <c r="F381" s="78">
        <v>4</v>
      </c>
      <c r="G381" s="54"/>
      <c r="H381" s="79">
        <f t="shared" si="8"/>
        <v>0</v>
      </c>
    </row>
    <row r="382" spans="1:8" ht="22.5">
      <c r="A382" s="73">
        <v>354</v>
      </c>
      <c r="B382" s="90"/>
      <c r="C382" s="75" t="s">
        <v>506</v>
      </c>
      <c r="D382" s="76" t="s">
        <v>856</v>
      </c>
      <c r="E382" s="77" t="s">
        <v>1091</v>
      </c>
      <c r="F382" s="78">
        <v>2</v>
      </c>
      <c r="G382" s="54"/>
      <c r="H382" s="79">
        <f t="shared" si="8"/>
        <v>0</v>
      </c>
    </row>
    <row r="383" spans="1:8" ht="33.75">
      <c r="A383" s="73">
        <v>355</v>
      </c>
      <c r="B383" s="90"/>
      <c r="C383" s="75" t="s">
        <v>506</v>
      </c>
      <c r="D383" s="76" t="s">
        <v>857</v>
      </c>
      <c r="E383" s="77" t="s">
        <v>1091</v>
      </c>
      <c r="F383" s="78">
        <v>1</v>
      </c>
      <c r="G383" s="54"/>
      <c r="H383" s="79">
        <f t="shared" si="8"/>
        <v>0</v>
      </c>
    </row>
    <row r="384" spans="1:8" ht="12.75">
      <c r="A384" s="73">
        <v>356</v>
      </c>
      <c r="B384" s="90"/>
      <c r="C384" s="75" t="s">
        <v>506</v>
      </c>
      <c r="D384" s="76" t="s">
        <v>858</v>
      </c>
      <c r="E384" s="77" t="s">
        <v>1091</v>
      </c>
      <c r="F384" s="78">
        <v>1</v>
      </c>
      <c r="G384" s="54"/>
      <c r="H384" s="79">
        <f t="shared" si="8"/>
        <v>0</v>
      </c>
    </row>
    <row r="385" spans="1:8" ht="22.5">
      <c r="A385" s="73">
        <v>357</v>
      </c>
      <c r="B385" s="90"/>
      <c r="C385" s="75" t="s">
        <v>506</v>
      </c>
      <c r="D385" s="76" t="s">
        <v>859</v>
      </c>
      <c r="E385" s="77" t="s">
        <v>374</v>
      </c>
      <c r="F385" s="78">
        <v>4</v>
      </c>
      <c r="G385" s="54"/>
      <c r="H385" s="79">
        <f t="shared" si="8"/>
        <v>0</v>
      </c>
    </row>
    <row r="386" spans="1:8" ht="33.75">
      <c r="A386" s="73">
        <v>358</v>
      </c>
      <c r="B386" s="90"/>
      <c r="C386" s="75" t="s">
        <v>506</v>
      </c>
      <c r="D386" s="76" t="s">
        <v>860</v>
      </c>
      <c r="E386" s="77" t="s">
        <v>374</v>
      </c>
      <c r="F386" s="78">
        <v>1</v>
      </c>
      <c r="G386" s="54"/>
      <c r="H386" s="79">
        <f t="shared" si="8"/>
        <v>0</v>
      </c>
    </row>
    <row r="387" spans="1:8" ht="33.75">
      <c r="A387" s="73">
        <v>359</v>
      </c>
      <c r="B387" s="90"/>
      <c r="C387" s="75" t="s">
        <v>506</v>
      </c>
      <c r="D387" s="76" t="s">
        <v>861</v>
      </c>
      <c r="E387" s="77" t="s">
        <v>374</v>
      </c>
      <c r="F387" s="78">
        <v>4</v>
      </c>
      <c r="G387" s="54"/>
      <c r="H387" s="79">
        <f t="shared" si="8"/>
        <v>0</v>
      </c>
    </row>
    <row r="388" spans="1:8" ht="22.5">
      <c r="A388" s="73">
        <v>360</v>
      </c>
      <c r="B388" s="92"/>
      <c r="C388" s="75" t="s">
        <v>506</v>
      </c>
      <c r="D388" s="76" t="s">
        <v>862</v>
      </c>
      <c r="E388" s="77" t="s">
        <v>374</v>
      </c>
      <c r="F388" s="78">
        <v>1</v>
      </c>
      <c r="G388" s="54"/>
      <c r="H388" s="79">
        <f t="shared" si="8"/>
        <v>0</v>
      </c>
    </row>
    <row r="389" spans="1:8" ht="12.75" customHeight="1">
      <c r="A389" s="129" t="s">
        <v>863</v>
      </c>
      <c r="B389" s="129"/>
      <c r="C389" s="129"/>
      <c r="D389" s="129"/>
      <c r="E389" s="129"/>
      <c r="F389" s="129"/>
      <c r="G389" s="129"/>
      <c r="H389" s="44">
        <f>SUM(H299:H388)</f>
        <v>0</v>
      </c>
    </row>
  </sheetData>
  <sheetProtection selectLockedCells="1" selectUnlockedCells="1"/>
  <mergeCells count="9">
    <mergeCell ref="A389:G389"/>
    <mergeCell ref="A55:G55"/>
    <mergeCell ref="A199:G199"/>
    <mergeCell ref="A242:G242"/>
    <mergeCell ref="A296:G296"/>
    <mergeCell ref="A2:H2"/>
    <mergeCell ref="A3:H3"/>
    <mergeCell ref="A4:H4"/>
    <mergeCell ref="A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7109375" style="0" customWidth="1"/>
    <col min="4" max="4" width="64.28125" style="93" customWidth="1"/>
  </cols>
  <sheetData>
    <row r="1" spans="2:4" ht="15.75">
      <c r="B1" s="28" t="s">
        <v>1186</v>
      </c>
      <c r="D1" s="125" t="s">
        <v>1190</v>
      </c>
    </row>
    <row r="3" spans="1:9" ht="23.25" customHeight="1">
      <c r="A3" s="126" t="s">
        <v>1183</v>
      </c>
      <c r="B3" s="126"/>
      <c r="C3" s="126"/>
      <c r="D3" s="126"/>
      <c r="E3" s="126"/>
      <c r="F3" s="126"/>
      <c r="G3" s="126"/>
      <c r="H3" s="126"/>
      <c r="I3" s="94"/>
    </row>
    <row r="4" spans="1:9" ht="17.25" customHeight="1">
      <c r="A4" s="130" t="s">
        <v>864</v>
      </c>
      <c r="B4" s="130"/>
      <c r="C4" s="130"/>
      <c r="D4" s="130"/>
      <c r="E4" s="130"/>
      <c r="F4" s="130"/>
      <c r="G4" s="130"/>
      <c r="H4" s="130"/>
      <c r="I4" s="95"/>
    </row>
    <row r="7" spans="1:8" ht="12.75">
      <c r="A7" s="96" t="s">
        <v>882</v>
      </c>
      <c r="B7" s="96" t="s">
        <v>967</v>
      </c>
      <c r="C7" s="96" t="s">
        <v>865</v>
      </c>
      <c r="D7" s="97" t="s">
        <v>866</v>
      </c>
      <c r="E7" s="96" t="s">
        <v>867</v>
      </c>
      <c r="F7" s="96" t="s">
        <v>971</v>
      </c>
      <c r="G7" s="96" t="s">
        <v>972</v>
      </c>
      <c r="H7" s="96" t="s">
        <v>973</v>
      </c>
    </row>
    <row r="8" spans="1:8" ht="12.75">
      <c r="A8" s="98"/>
      <c r="B8" s="98"/>
      <c r="C8" s="98"/>
      <c r="D8" s="99" t="s">
        <v>951</v>
      </c>
      <c r="E8" s="98"/>
      <c r="F8" s="100"/>
      <c r="G8" s="100"/>
      <c r="H8" s="100"/>
    </row>
    <row r="9" spans="1:8" ht="21">
      <c r="A9" s="101"/>
      <c r="B9" s="101" t="s">
        <v>758</v>
      </c>
      <c r="C9" s="102"/>
      <c r="D9" s="103" t="s">
        <v>868</v>
      </c>
      <c r="E9" s="101"/>
      <c r="F9" s="104"/>
      <c r="G9" s="104"/>
      <c r="H9" s="104"/>
    </row>
    <row r="10" spans="1:8" ht="12.75">
      <c r="A10" s="105" t="s">
        <v>984</v>
      </c>
      <c r="B10" s="105"/>
      <c r="C10" s="105" t="s">
        <v>869</v>
      </c>
      <c r="D10" s="106" t="s">
        <v>868</v>
      </c>
      <c r="E10" s="105" t="s">
        <v>870</v>
      </c>
      <c r="F10" s="107">
        <v>1</v>
      </c>
      <c r="G10" s="107"/>
      <c r="H10" s="107">
        <f>F10*G10</f>
        <v>0</v>
      </c>
    </row>
    <row r="11" spans="1:8" ht="21">
      <c r="A11" s="102"/>
      <c r="B11" s="101" t="s">
        <v>758</v>
      </c>
      <c r="C11" s="102"/>
      <c r="D11" s="103" t="s">
        <v>871</v>
      </c>
      <c r="E11" s="102"/>
      <c r="F11" s="108"/>
      <c r="G11" s="108"/>
      <c r="H11" s="109"/>
    </row>
    <row r="12" spans="1:8" ht="12.75">
      <c r="A12" s="102"/>
      <c r="B12" s="102"/>
      <c r="C12" s="102"/>
      <c r="D12" s="103" t="s">
        <v>872</v>
      </c>
      <c r="E12" s="102"/>
      <c r="F12" s="108"/>
      <c r="G12" s="108"/>
      <c r="H12" s="109"/>
    </row>
    <row r="13" spans="1:8" ht="12.75">
      <c r="A13" s="105">
        <f>A10+1</f>
        <v>2</v>
      </c>
      <c r="B13" s="105"/>
      <c r="C13" s="105" t="s">
        <v>869</v>
      </c>
      <c r="D13" s="106" t="s">
        <v>873</v>
      </c>
      <c r="E13" s="105" t="s">
        <v>1003</v>
      </c>
      <c r="F13" s="107">
        <v>80</v>
      </c>
      <c r="G13" s="107"/>
      <c r="H13" s="107">
        <f>F13*G13</f>
        <v>0</v>
      </c>
    </row>
    <row r="14" spans="1:8" ht="22.5">
      <c r="A14" s="105">
        <f>A13+1</f>
        <v>3</v>
      </c>
      <c r="B14" s="105"/>
      <c r="C14" s="105" t="s">
        <v>869</v>
      </c>
      <c r="D14" s="106" t="s">
        <v>874</v>
      </c>
      <c r="E14" s="105" t="s">
        <v>1003</v>
      </c>
      <c r="F14" s="107">
        <v>40</v>
      </c>
      <c r="G14" s="107"/>
      <c r="H14" s="107">
        <f>F14*G14</f>
        <v>0</v>
      </c>
    </row>
    <row r="15" spans="1:8" ht="12.75">
      <c r="A15" s="105">
        <f>A14+1</f>
        <v>4</v>
      </c>
      <c r="B15" s="105"/>
      <c r="C15" s="105" t="s">
        <v>869</v>
      </c>
      <c r="D15" s="106" t="s">
        <v>875</v>
      </c>
      <c r="E15" s="105" t="s">
        <v>987</v>
      </c>
      <c r="F15" s="107">
        <v>40</v>
      </c>
      <c r="G15" s="107"/>
      <c r="H15" s="107">
        <f>F15*G15</f>
        <v>0</v>
      </c>
    </row>
    <row r="16" spans="1:8" ht="12.75">
      <c r="A16" s="105">
        <f>A15+1</f>
        <v>5</v>
      </c>
      <c r="B16" s="105"/>
      <c r="C16" s="105" t="s">
        <v>869</v>
      </c>
      <c r="D16" s="106" t="s">
        <v>876</v>
      </c>
      <c r="E16" s="105" t="s">
        <v>1003</v>
      </c>
      <c r="F16" s="107">
        <v>4</v>
      </c>
      <c r="G16" s="107"/>
      <c r="H16" s="107">
        <f>F16*G16</f>
        <v>0</v>
      </c>
    </row>
    <row r="17" spans="1:8" ht="12.75">
      <c r="A17" s="110"/>
      <c r="B17" s="102"/>
      <c r="C17" s="102"/>
      <c r="D17" s="103" t="s">
        <v>877</v>
      </c>
      <c r="E17" s="102"/>
      <c r="F17" s="108"/>
      <c r="G17" s="108"/>
      <c r="H17" s="109"/>
    </row>
    <row r="18" spans="1:8" ht="22.5">
      <c r="A18" s="105">
        <v>6</v>
      </c>
      <c r="B18" s="105"/>
      <c r="C18" s="105" t="s">
        <v>869</v>
      </c>
      <c r="D18" s="106" t="s">
        <v>878</v>
      </c>
      <c r="E18" s="105" t="s">
        <v>1028</v>
      </c>
      <c r="F18" s="107">
        <v>0.5</v>
      </c>
      <c r="G18" s="107"/>
      <c r="H18" s="107">
        <f aca="true" t="shared" si="0" ref="H18:H24">F18*G18</f>
        <v>0</v>
      </c>
    </row>
    <row r="19" spans="1:8" ht="33.75">
      <c r="A19" s="105">
        <f aca="true" t="shared" si="1" ref="A19:A24">A18+1</f>
        <v>7</v>
      </c>
      <c r="B19" s="105"/>
      <c r="C19" s="105" t="s">
        <v>869</v>
      </c>
      <c r="D19" s="106" t="s">
        <v>879</v>
      </c>
      <c r="E19" s="105" t="s">
        <v>1003</v>
      </c>
      <c r="F19" s="107">
        <v>1</v>
      </c>
      <c r="G19" s="107"/>
      <c r="H19" s="107">
        <f t="shared" si="0"/>
        <v>0</v>
      </c>
    </row>
    <row r="20" spans="1:8" ht="22.5">
      <c r="A20" s="105">
        <f t="shared" si="1"/>
        <v>8</v>
      </c>
      <c r="B20" s="105"/>
      <c r="C20" s="105" t="s">
        <v>869</v>
      </c>
      <c r="D20" s="106" t="s">
        <v>878</v>
      </c>
      <c r="E20" s="105" t="s">
        <v>1028</v>
      </c>
      <c r="F20" s="107">
        <v>0.04</v>
      </c>
      <c r="G20" s="107"/>
      <c r="H20" s="107">
        <f t="shared" si="0"/>
        <v>0</v>
      </c>
    </row>
    <row r="21" spans="1:8" ht="22.5">
      <c r="A21" s="105">
        <f t="shared" si="1"/>
        <v>9</v>
      </c>
      <c r="B21" s="105"/>
      <c r="C21" s="105" t="s">
        <v>869</v>
      </c>
      <c r="D21" s="106" t="s">
        <v>880</v>
      </c>
      <c r="E21" s="105" t="s">
        <v>1003</v>
      </c>
      <c r="F21" s="107">
        <v>3</v>
      </c>
      <c r="G21" s="107"/>
      <c r="H21" s="107">
        <f t="shared" si="0"/>
        <v>0</v>
      </c>
    </row>
    <row r="22" spans="1:8" ht="22.5">
      <c r="A22" s="105">
        <f t="shared" si="1"/>
        <v>10</v>
      </c>
      <c r="B22" s="105"/>
      <c r="C22" s="105" t="s">
        <v>869</v>
      </c>
      <c r="D22" s="106" t="s">
        <v>881</v>
      </c>
      <c r="E22" s="105" t="s">
        <v>1003</v>
      </c>
      <c r="F22" s="107">
        <v>1</v>
      </c>
      <c r="G22" s="107"/>
      <c r="H22" s="107">
        <f t="shared" si="0"/>
        <v>0</v>
      </c>
    </row>
    <row r="23" spans="1:8" ht="380.25" customHeight="1">
      <c r="A23" s="105">
        <f t="shared" si="1"/>
        <v>11</v>
      </c>
      <c r="B23" s="105"/>
      <c r="C23" s="105" t="s">
        <v>869</v>
      </c>
      <c r="D23" s="111" t="s">
        <v>245</v>
      </c>
      <c r="E23" s="105" t="s">
        <v>1003</v>
      </c>
      <c r="F23" s="107">
        <v>1</v>
      </c>
      <c r="G23" s="107"/>
      <c r="H23" s="107">
        <f t="shared" si="0"/>
        <v>0</v>
      </c>
    </row>
    <row r="24" spans="1:8" ht="22.5">
      <c r="A24" s="105">
        <f t="shared" si="1"/>
        <v>12</v>
      </c>
      <c r="B24" s="105"/>
      <c r="C24" s="105" t="s">
        <v>869</v>
      </c>
      <c r="D24" s="106" t="s">
        <v>246</v>
      </c>
      <c r="E24" s="105" t="s">
        <v>1003</v>
      </c>
      <c r="F24" s="107">
        <v>1</v>
      </c>
      <c r="G24" s="107"/>
      <c r="H24" s="107">
        <f t="shared" si="0"/>
        <v>0</v>
      </c>
    </row>
    <row r="25" spans="1:8" ht="12.75">
      <c r="A25" s="110"/>
      <c r="B25" s="102"/>
      <c r="C25" s="102"/>
      <c r="D25" s="103" t="s">
        <v>247</v>
      </c>
      <c r="E25" s="102"/>
      <c r="F25" s="108"/>
      <c r="G25" s="108"/>
      <c r="H25" s="109"/>
    </row>
    <row r="26" spans="1:8" ht="12.75">
      <c r="A26" s="105">
        <v>13</v>
      </c>
      <c r="B26" s="105"/>
      <c r="C26" s="105" t="s">
        <v>869</v>
      </c>
      <c r="D26" s="106" t="s">
        <v>248</v>
      </c>
      <c r="E26" s="105" t="s">
        <v>249</v>
      </c>
      <c r="F26" s="107">
        <v>0.33</v>
      </c>
      <c r="G26" s="107"/>
      <c r="H26" s="107">
        <f aca="true" t="shared" si="2" ref="H26:H47">F26*G26</f>
        <v>0</v>
      </c>
    </row>
    <row r="27" spans="1:8" ht="12.75">
      <c r="A27" s="105">
        <f aca="true" t="shared" si="3" ref="A27:A47">A26+1</f>
        <v>14</v>
      </c>
      <c r="B27" s="105"/>
      <c r="C27" s="105" t="s">
        <v>869</v>
      </c>
      <c r="D27" s="106" t="s">
        <v>250</v>
      </c>
      <c r="E27" s="105" t="s">
        <v>987</v>
      </c>
      <c r="F27" s="107">
        <v>13</v>
      </c>
      <c r="G27" s="107"/>
      <c r="H27" s="107">
        <f t="shared" si="2"/>
        <v>0</v>
      </c>
    </row>
    <row r="28" spans="1:8" ht="12.75">
      <c r="A28" s="105">
        <f t="shared" si="3"/>
        <v>15</v>
      </c>
      <c r="B28" s="105"/>
      <c r="C28" s="105" t="s">
        <v>869</v>
      </c>
      <c r="D28" s="106" t="s">
        <v>251</v>
      </c>
      <c r="E28" s="105" t="s">
        <v>1028</v>
      </c>
      <c r="F28" s="107">
        <v>51</v>
      </c>
      <c r="G28" s="107"/>
      <c r="H28" s="107">
        <f t="shared" si="2"/>
        <v>0</v>
      </c>
    </row>
    <row r="29" spans="1:8" ht="12.75">
      <c r="A29" s="105">
        <f t="shared" si="3"/>
        <v>16</v>
      </c>
      <c r="B29" s="105"/>
      <c r="C29" s="105" t="s">
        <v>869</v>
      </c>
      <c r="D29" s="106" t="s">
        <v>252</v>
      </c>
      <c r="E29" s="105" t="s">
        <v>1028</v>
      </c>
      <c r="F29" s="107">
        <v>51</v>
      </c>
      <c r="G29" s="107"/>
      <c r="H29" s="107">
        <f t="shared" si="2"/>
        <v>0</v>
      </c>
    </row>
    <row r="30" spans="1:8" ht="12.75">
      <c r="A30" s="105">
        <f t="shared" si="3"/>
        <v>17</v>
      </c>
      <c r="B30" s="105"/>
      <c r="C30" s="105" t="s">
        <v>869</v>
      </c>
      <c r="D30" s="106" t="s">
        <v>253</v>
      </c>
      <c r="E30" s="105" t="s">
        <v>987</v>
      </c>
      <c r="F30" s="107">
        <v>51</v>
      </c>
      <c r="G30" s="107"/>
      <c r="H30" s="107">
        <f t="shared" si="2"/>
        <v>0</v>
      </c>
    </row>
    <row r="31" spans="1:8" ht="12.75">
      <c r="A31" s="105">
        <f t="shared" si="3"/>
        <v>18</v>
      </c>
      <c r="B31" s="105"/>
      <c r="C31" s="105" t="s">
        <v>869</v>
      </c>
      <c r="D31" s="106" t="s">
        <v>254</v>
      </c>
      <c r="E31" s="105" t="s">
        <v>987</v>
      </c>
      <c r="F31" s="107">
        <v>6</v>
      </c>
      <c r="G31" s="107"/>
      <c r="H31" s="107">
        <f t="shared" si="2"/>
        <v>0</v>
      </c>
    </row>
    <row r="32" spans="1:8" ht="22.5">
      <c r="A32" s="105">
        <f t="shared" si="3"/>
        <v>19</v>
      </c>
      <c r="B32" s="105"/>
      <c r="C32" s="105" t="s">
        <v>869</v>
      </c>
      <c r="D32" s="106" t="s">
        <v>255</v>
      </c>
      <c r="E32" s="105" t="s">
        <v>987</v>
      </c>
      <c r="F32" s="107">
        <v>63</v>
      </c>
      <c r="G32" s="107"/>
      <c r="H32" s="107">
        <f t="shared" si="2"/>
        <v>0</v>
      </c>
    </row>
    <row r="33" spans="1:8" ht="22.5">
      <c r="A33" s="105">
        <f t="shared" si="3"/>
        <v>20</v>
      </c>
      <c r="B33" s="105"/>
      <c r="C33" s="105" t="s">
        <v>869</v>
      </c>
      <c r="D33" s="106" t="s">
        <v>256</v>
      </c>
      <c r="E33" s="105" t="s">
        <v>1003</v>
      </c>
      <c r="F33" s="107">
        <v>2</v>
      </c>
      <c r="G33" s="107"/>
      <c r="H33" s="107">
        <f t="shared" si="2"/>
        <v>0</v>
      </c>
    </row>
    <row r="34" spans="1:8" ht="12.75">
      <c r="A34" s="105">
        <f t="shared" si="3"/>
        <v>21</v>
      </c>
      <c r="B34" s="105"/>
      <c r="C34" s="105" t="s">
        <v>869</v>
      </c>
      <c r="D34" s="106" t="s">
        <v>257</v>
      </c>
      <c r="E34" s="105" t="s">
        <v>258</v>
      </c>
      <c r="F34" s="107">
        <v>8</v>
      </c>
      <c r="G34" s="107"/>
      <c r="H34" s="107">
        <f t="shared" si="2"/>
        <v>0</v>
      </c>
    </row>
    <row r="35" spans="1:8" ht="12.75">
      <c r="A35" s="105">
        <f t="shared" si="3"/>
        <v>22</v>
      </c>
      <c r="B35" s="105"/>
      <c r="C35" s="105" t="s">
        <v>869</v>
      </c>
      <c r="D35" s="106" t="s">
        <v>259</v>
      </c>
      <c r="E35" s="105" t="s">
        <v>987</v>
      </c>
      <c r="F35" s="107">
        <v>50</v>
      </c>
      <c r="G35" s="107"/>
      <c r="H35" s="107">
        <f t="shared" si="2"/>
        <v>0</v>
      </c>
    </row>
    <row r="36" spans="1:8" ht="12.75">
      <c r="A36" s="105">
        <f t="shared" si="3"/>
        <v>23</v>
      </c>
      <c r="B36" s="105"/>
      <c r="C36" s="105" t="s">
        <v>869</v>
      </c>
      <c r="D36" s="106" t="s">
        <v>260</v>
      </c>
      <c r="E36" s="105" t="s">
        <v>987</v>
      </c>
      <c r="F36" s="107">
        <v>50</v>
      </c>
      <c r="G36" s="107"/>
      <c r="H36" s="107">
        <f t="shared" si="2"/>
        <v>0</v>
      </c>
    </row>
    <row r="37" spans="1:8" ht="22.5">
      <c r="A37" s="105">
        <f t="shared" si="3"/>
        <v>24</v>
      </c>
      <c r="B37" s="105"/>
      <c r="C37" s="105" t="s">
        <v>869</v>
      </c>
      <c r="D37" s="106" t="s">
        <v>261</v>
      </c>
      <c r="E37" s="105" t="s">
        <v>1003</v>
      </c>
      <c r="F37" s="107">
        <v>1</v>
      </c>
      <c r="G37" s="107"/>
      <c r="H37" s="107">
        <f t="shared" si="2"/>
        <v>0</v>
      </c>
    </row>
    <row r="38" spans="1:8" ht="22.5">
      <c r="A38" s="105">
        <f t="shared" si="3"/>
        <v>25</v>
      </c>
      <c r="B38" s="105"/>
      <c r="C38" s="105" t="s">
        <v>869</v>
      </c>
      <c r="D38" s="106" t="s">
        <v>262</v>
      </c>
      <c r="E38" s="105" t="s">
        <v>1003</v>
      </c>
      <c r="F38" s="107">
        <v>1</v>
      </c>
      <c r="G38" s="107"/>
      <c r="H38" s="107">
        <f t="shared" si="2"/>
        <v>0</v>
      </c>
    </row>
    <row r="39" spans="1:8" ht="22.5">
      <c r="A39" s="105">
        <f t="shared" si="3"/>
        <v>26</v>
      </c>
      <c r="B39" s="105"/>
      <c r="C39" s="105" t="s">
        <v>869</v>
      </c>
      <c r="D39" s="106" t="s">
        <v>263</v>
      </c>
      <c r="E39" s="105" t="s">
        <v>987</v>
      </c>
      <c r="F39" s="107">
        <v>12</v>
      </c>
      <c r="G39" s="107"/>
      <c r="H39" s="107">
        <f t="shared" si="2"/>
        <v>0</v>
      </c>
    </row>
    <row r="40" spans="1:8" ht="12.75">
      <c r="A40" s="105">
        <f t="shared" si="3"/>
        <v>27</v>
      </c>
      <c r="B40" s="105"/>
      <c r="C40" s="105" t="s">
        <v>869</v>
      </c>
      <c r="D40" s="106" t="s">
        <v>264</v>
      </c>
      <c r="E40" s="105" t="s">
        <v>987</v>
      </c>
      <c r="F40" s="107">
        <v>56</v>
      </c>
      <c r="G40" s="107"/>
      <c r="H40" s="107">
        <f t="shared" si="2"/>
        <v>0</v>
      </c>
    </row>
    <row r="41" spans="1:8" ht="12.75">
      <c r="A41" s="105">
        <f t="shared" si="3"/>
        <v>28</v>
      </c>
      <c r="B41" s="105"/>
      <c r="C41" s="105" t="s">
        <v>869</v>
      </c>
      <c r="D41" s="106" t="s">
        <v>265</v>
      </c>
      <c r="E41" s="105" t="s">
        <v>987</v>
      </c>
      <c r="F41" s="107">
        <v>56</v>
      </c>
      <c r="G41" s="107"/>
      <c r="H41" s="107">
        <f t="shared" si="2"/>
        <v>0</v>
      </c>
    </row>
    <row r="42" spans="1:8" ht="22.5">
      <c r="A42" s="105">
        <f t="shared" si="3"/>
        <v>29</v>
      </c>
      <c r="B42" s="105"/>
      <c r="C42" s="105" t="s">
        <v>869</v>
      </c>
      <c r="D42" s="106" t="s">
        <v>266</v>
      </c>
      <c r="E42" s="105" t="s">
        <v>987</v>
      </c>
      <c r="F42" s="107">
        <v>76</v>
      </c>
      <c r="G42" s="107"/>
      <c r="H42" s="107">
        <f t="shared" si="2"/>
        <v>0</v>
      </c>
    </row>
    <row r="43" spans="1:8" ht="22.5">
      <c r="A43" s="105">
        <f t="shared" si="3"/>
        <v>30</v>
      </c>
      <c r="B43" s="105"/>
      <c r="C43" s="105" t="s">
        <v>869</v>
      </c>
      <c r="D43" s="106" t="s">
        <v>267</v>
      </c>
      <c r="E43" s="105" t="s">
        <v>987</v>
      </c>
      <c r="F43" s="107">
        <v>40</v>
      </c>
      <c r="G43" s="107"/>
      <c r="H43" s="107">
        <f t="shared" si="2"/>
        <v>0</v>
      </c>
    </row>
    <row r="44" spans="1:8" ht="22.5">
      <c r="A44" s="105">
        <f t="shared" si="3"/>
        <v>31</v>
      </c>
      <c r="B44" s="105"/>
      <c r="C44" s="105" t="s">
        <v>869</v>
      </c>
      <c r="D44" s="106" t="s">
        <v>268</v>
      </c>
      <c r="E44" s="105" t="s">
        <v>987</v>
      </c>
      <c r="F44" s="107">
        <v>10</v>
      </c>
      <c r="G44" s="107"/>
      <c r="H44" s="107">
        <f t="shared" si="2"/>
        <v>0</v>
      </c>
    </row>
    <row r="45" spans="1:8" ht="22.5">
      <c r="A45" s="105">
        <f t="shared" si="3"/>
        <v>32</v>
      </c>
      <c r="B45" s="105"/>
      <c r="C45" s="105" t="s">
        <v>869</v>
      </c>
      <c r="D45" s="106" t="s">
        <v>269</v>
      </c>
      <c r="E45" s="105" t="s">
        <v>987</v>
      </c>
      <c r="F45" s="107">
        <v>90</v>
      </c>
      <c r="G45" s="107"/>
      <c r="H45" s="107">
        <f t="shared" si="2"/>
        <v>0</v>
      </c>
    </row>
    <row r="46" spans="1:8" ht="22.5">
      <c r="A46" s="105">
        <f t="shared" si="3"/>
        <v>33</v>
      </c>
      <c r="B46" s="105"/>
      <c r="C46" s="105" t="s">
        <v>869</v>
      </c>
      <c r="D46" s="106" t="s">
        <v>270</v>
      </c>
      <c r="E46" s="105" t="s">
        <v>987</v>
      </c>
      <c r="F46" s="107">
        <v>50</v>
      </c>
      <c r="G46" s="107"/>
      <c r="H46" s="107">
        <f t="shared" si="2"/>
        <v>0</v>
      </c>
    </row>
    <row r="47" spans="1:8" ht="22.5">
      <c r="A47" s="105">
        <f t="shared" si="3"/>
        <v>34</v>
      </c>
      <c r="B47" s="105"/>
      <c r="C47" s="105" t="s">
        <v>869</v>
      </c>
      <c r="D47" s="106" t="s">
        <v>271</v>
      </c>
      <c r="E47" s="105" t="s">
        <v>987</v>
      </c>
      <c r="F47" s="107">
        <v>85</v>
      </c>
      <c r="G47" s="107"/>
      <c r="H47" s="107">
        <f t="shared" si="2"/>
        <v>0</v>
      </c>
    </row>
    <row r="48" spans="1:8" ht="12.75">
      <c r="A48" s="110"/>
      <c r="B48" s="102"/>
      <c r="C48" s="102"/>
      <c r="D48" s="103" t="s">
        <v>272</v>
      </c>
      <c r="E48" s="102"/>
      <c r="F48" s="108"/>
      <c r="G48" s="108"/>
      <c r="H48" s="109"/>
    </row>
    <row r="49" spans="1:8" ht="140.25" customHeight="1">
      <c r="A49" s="105">
        <v>35</v>
      </c>
      <c r="B49" s="105"/>
      <c r="C49" s="105" t="s">
        <v>869</v>
      </c>
      <c r="D49" s="111" t="s">
        <v>273</v>
      </c>
      <c r="E49" s="105" t="s">
        <v>870</v>
      </c>
      <c r="F49" s="107">
        <v>21</v>
      </c>
      <c r="G49" s="107"/>
      <c r="H49" s="107">
        <f aca="true" t="shared" si="4" ref="H49:H64">F49*G49</f>
        <v>0</v>
      </c>
    </row>
    <row r="50" spans="1:8" ht="146.25">
      <c r="A50" s="105">
        <f aca="true" t="shared" si="5" ref="A50:A64">A49+1</f>
        <v>36</v>
      </c>
      <c r="B50" s="105"/>
      <c r="C50" s="105" t="s">
        <v>869</v>
      </c>
      <c r="D50" s="111" t="s">
        <v>274</v>
      </c>
      <c r="E50" s="105" t="s">
        <v>870</v>
      </c>
      <c r="F50" s="107">
        <v>37</v>
      </c>
      <c r="G50" s="107"/>
      <c r="H50" s="107">
        <f t="shared" si="4"/>
        <v>0</v>
      </c>
    </row>
    <row r="51" spans="1:8" ht="135">
      <c r="A51" s="105">
        <f t="shared" si="5"/>
        <v>37</v>
      </c>
      <c r="B51" s="105"/>
      <c r="C51" s="105" t="s">
        <v>869</v>
      </c>
      <c r="D51" s="111" t="s">
        <v>275</v>
      </c>
      <c r="E51" s="105" t="s">
        <v>870</v>
      </c>
      <c r="F51" s="107">
        <v>7</v>
      </c>
      <c r="G51" s="107"/>
      <c r="H51" s="107">
        <f t="shared" si="4"/>
        <v>0</v>
      </c>
    </row>
    <row r="52" spans="1:8" ht="112.5">
      <c r="A52" s="105">
        <f t="shared" si="5"/>
        <v>38</v>
      </c>
      <c r="B52" s="105"/>
      <c r="C52" s="105" t="s">
        <v>869</v>
      </c>
      <c r="D52" s="111" t="s">
        <v>276</v>
      </c>
      <c r="E52" s="105" t="s">
        <v>870</v>
      </c>
      <c r="F52" s="107">
        <v>7</v>
      </c>
      <c r="G52" s="107"/>
      <c r="H52" s="107">
        <f t="shared" si="4"/>
        <v>0</v>
      </c>
    </row>
    <row r="53" spans="1:8" ht="123.75">
      <c r="A53" s="105">
        <f t="shared" si="5"/>
        <v>39</v>
      </c>
      <c r="B53" s="105"/>
      <c r="C53" s="105" t="s">
        <v>869</v>
      </c>
      <c r="D53" s="111" t="s">
        <v>277</v>
      </c>
      <c r="E53" s="105" t="s">
        <v>870</v>
      </c>
      <c r="F53" s="107">
        <v>11</v>
      </c>
      <c r="G53" s="107"/>
      <c r="H53" s="107">
        <f t="shared" si="4"/>
        <v>0</v>
      </c>
    </row>
    <row r="54" spans="1:8" ht="112.5">
      <c r="A54" s="105">
        <f t="shared" si="5"/>
        <v>40</v>
      </c>
      <c r="B54" s="105"/>
      <c r="C54" s="105" t="s">
        <v>869</v>
      </c>
      <c r="D54" s="111" t="s">
        <v>278</v>
      </c>
      <c r="E54" s="105" t="s">
        <v>870</v>
      </c>
      <c r="F54" s="107">
        <v>11</v>
      </c>
      <c r="G54" s="107"/>
      <c r="H54" s="107">
        <f t="shared" si="4"/>
        <v>0</v>
      </c>
    </row>
    <row r="55" spans="1:8" ht="135">
      <c r="A55" s="105">
        <f t="shared" si="5"/>
        <v>41</v>
      </c>
      <c r="B55" s="105"/>
      <c r="C55" s="105" t="s">
        <v>869</v>
      </c>
      <c r="D55" s="111" t="s">
        <v>279</v>
      </c>
      <c r="E55" s="105" t="s">
        <v>870</v>
      </c>
      <c r="F55" s="107">
        <v>3</v>
      </c>
      <c r="G55" s="107"/>
      <c r="H55" s="107">
        <f t="shared" si="4"/>
        <v>0</v>
      </c>
    </row>
    <row r="56" spans="1:8" ht="135">
      <c r="A56" s="105">
        <f t="shared" si="5"/>
        <v>42</v>
      </c>
      <c r="B56" s="105"/>
      <c r="C56" s="105" t="s">
        <v>869</v>
      </c>
      <c r="D56" s="111" t="s">
        <v>280</v>
      </c>
      <c r="E56" s="105" t="s">
        <v>870</v>
      </c>
      <c r="F56" s="107">
        <v>16</v>
      </c>
      <c r="G56" s="107"/>
      <c r="H56" s="107">
        <f t="shared" si="4"/>
        <v>0</v>
      </c>
    </row>
    <row r="57" spans="1:8" ht="22.5">
      <c r="A57" s="105">
        <f t="shared" si="5"/>
        <v>43</v>
      </c>
      <c r="B57" s="105"/>
      <c r="C57" s="105" t="s">
        <v>869</v>
      </c>
      <c r="D57" s="111" t="s">
        <v>281</v>
      </c>
      <c r="E57" s="105" t="s">
        <v>870</v>
      </c>
      <c r="F57" s="107">
        <v>5</v>
      </c>
      <c r="G57" s="107"/>
      <c r="H57" s="107">
        <f t="shared" si="4"/>
        <v>0</v>
      </c>
    </row>
    <row r="58" spans="1:8" ht="22.5">
      <c r="A58" s="105">
        <f t="shared" si="5"/>
        <v>44</v>
      </c>
      <c r="B58" s="105"/>
      <c r="C58" s="105" t="s">
        <v>869</v>
      </c>
      <c r="D58" s="111" t="s">
        <v>282</v>
      </c>
      <c r="E58" s="105" t="s">
        <v>870</v>
      </c>
      <c r="F58" s="107">
        <v>5</v>
      </c>
      <c r="G58" s="107"/>
      <c r="H58" s="107">
        <f t="shared" si="4"/>
        <v>0</v>
      </c>
    </row>
    <row r="59" spans="1:8" ht="135">
      <c r="A59" s="105">
        <f t="shared" si="5"/>
        <v>45</v>
      </c>
      <c r="B59" s="105"/>
      <c r="C59" s="105" t="s">
        <v>869</v>
      </c>
      <c r="D59" s="111" t="s">
        <v>283</v>
      </c>
      <c r="E59" s="105" t="s">
        <v>870</v>
      </c>
      <c r="F59" s="107">
        <v>37</v>
      </c>
      <c r="G59" s="107"/>
      <c r="H59" s="107">
        <f t="shared" si="4"/>
        <v>0</v>
      </c>
    </row>
    <row r="60" spans="1:8" ht="135">
      <c r="A60" s="105">
        <f t="shared" si="5"/>
        <v>46</v>
      </c>
      <c r="B60" s="105"/>
      <c r="C60" s="105" t="s">
        <v>869</v>
      </c>
      <c r="D60" s="111" t="s">
        <v>284</v>
      </c>
      <c r="E60" s="105" t="s">
        <v>870</v>
      </c>
      <c r="F60" s="107">
        <v>22</v>
      </c>
      <c r="G60" s="107"/>
      <c r="H60" s="107">
        <f t="shared" si="4"/>
        <v>0</v>
      </c>
    </row>
    <row r="61" spans="1:8" ht="135">
      <c r="A61" s="105">
        <f t="shared" si="5"/>
        <v>47</v>
      </c>
      <c r="B61" s="105"/>
      <c r="C61" s="105" t="s">
        <v>869</v>
      </c>
      <c r="D61" s="111" t="s">
        <v>285</v>
      </c>
      <c r="E61" s="105" t="s">
        <v>870</v>
      </c>
      <c r="F61" s="107">
        <v>9</v>
      </c>
      <c r="G61" s="107"/>
      <c r="H61" s="107">
        <f t="shared" si="4"/>
        <v>0</v>
      </c>
    </row>
    <row r="62" spans="1:8" ht="135">
      <c r="A62" s="105">
        <f t="shared" si="5"/>
        <v>48</v>
      </c>
      <c r="B62" s="105"/>
      <c r="C62" s="105" t="s">
        <v>869</v>
      </c>
      <c r="D62" s="111" t="s">
        <v>286</v>
      </c>
      <c r="E62" s="105" t="s">
        <v>870</v>
      </c>
      <c r="F62" s="107">
        <v>18</v>
      </c>
      <c r="G62" s="107"/>
      <c r="H62" s="107">
        <f t="shared" si="4"/>
        <v>0</v>
      </c>
    </row>
    <row r="63" spans="1:8" ht="135">
      <c r="A63" s="105">
        <f t="shared" si="5"/>
        <v>49</v>
      </c>
      <c r="B63" s="105"/>
      <c r="C63" s="105" t="s">
        <v>869</v>
      </c>
      <c r="D63" s="111" t="s">
        <v>287</v>
      </c>
      <c r="E63" s="105" t="s">
        <v>870</v>
      </c>
      <c r="F63" s="107">
        <v>7</v>
      </c>
      <c r="G63" s="107"/>
      <c r="H63" s="107">
        <f t="shared" si="4"/>
        <v>0</v>
      </c>
    </row>
    <row r="64" spans="1:8" ht="135">
      <c r="A64" s="105">
        <f t="shared" si="5"/>
        <v>50</v>
      </c>
      <c r="B64" s="105"/>
      <c r="C64" s="105" t="s">
        <v>869</v>
      </c>
      <c r="D64" s="111" t="s">
        <v>0</v>
      </c>
      <c r="E64" s="105" t="s">
        <v>870</v>
      </c>
      <c r="F64" s="107">
        <v>6</v>
      </c>
      <c r="G64" s="107"/>
      <c r="H64" s="107">
        <f t="shared" si="4"/>
        <v>0</v>
      </c>
    </row>
    <row r="65" spans="1:8" ht="12.75">
      <c r="A65" s="110"/>
      <c r="B65" s="102"/>
      <c r="C65" s="102"/>
      <c r="D65" s="103" t="s">
        <v>1</v>
      </c>
      <c r="E65" s="102"/>
      <c r="F65" s="108"/>
      <c r="G65" s="108"/>
      <c r="H65" s="109"/>
    </row>
    <row r="66" spans="1:8" ht="12.75">
      <c r="A66" s="105">
        <v>51</v>
      </c>
      <c r="B66" s="105"/>
      <c r="C66" s="105" t="s">
        <v>869</v>
      </c>
      <c r="D66" s="106" t="s">
        <v>2</v>
      </c>
      <c r="E66" s="105" t="s">
        <v>987</v>
      </c>
      <c r="F66" s="107">
        <v>800</v>
      </c>
      <c r="G66" s="107"/>
      <c r="H66" s="107">
        <f aca="true" t="shared" si="6" ref="H66:H91">F66*G66</f>
        <v>0</v>
      </c>
    </row>
    <row r="67" spans="1:8" ht="22.5">
      <c r="A67" s="105">
        <f aca="true" t="shared" si="7" ref="A67:A91">A66+1</f>
        <v>52</v>
      </c>
      <c r="B67" s="105"/>
      <c r="C67" s="105" t="s">
        <v>869</v>
      </c>
      <c r="D67" s="106" t="s">
        <v>3</v>
      </c>
      <c r="E67" s="105" t="s">
        <v>987</v>
      </c>
      <c r="F67" s="107">
        <v>1926</v>
      </c>
      <c r="G67" s="107"/>
      <c r="H67" s="107">
        <f t="shared" si="6"/>
        <v>0</v>
      </c>
    </row>
    <row r="68" spans="1:8" ht="22.5">
      <c r="A68" s="105">
        <f t="shared" si="7"/>
        <v>53</v>
      </c>
      <c r="B68" s="105"/>
      <c r="C68" s="105" t="s">
        <v>869</v>
      </c>
      <c r="D68" s="106" t="s">
        <v>4</v>
      </c>
      <c r="E68" s="105" t="s">
        <v>987</v>
      </c>
      <c r="F68" s="107">
        <v>607.8</v>
      </c>
      <c r="G68" s="107"/>
      <c r="H68" s="107">
        <f t="shared" si="6"/>
        <v>0</v>
      </c>
    </row>
    <row r="69" spans="1:8" ht="22.5">
      <c r="A69" s="105">
        <f t="shared" si="7"/>
        <v>54</v>
      </c>
      <c r="B69" s="105"/>
      <c r="C69" s="105" t="s">
        <v>869</v>
      </c>
      <c r="D69" s="106" t="s">
        <v>5</v>
      </c>
      <c r="E69" s="105" t="s">
        <v>987</v>
      </c>
      <c r="F69" s="107">
        <v>792</v>
      </c>
      <c r="G69" s="107"/>
      <c r="H69" s="107">
        <f t="shared" si="6"/>
        <v>0</v>
      </c>
    </row>
    <row r="70" spans="1:8" ht="22.5">
      <c r="A70" s="105">
        <f t="shared" si="7"/>
        <v>55</v>
      </c>
      <c r="B70" s="105"/>
      <c r="C70" s="105" t="s">
        <v>869</v>
      </c>
      <c r="D70" s="106" t="s">
        <v>6</v>
      </c>
      <c r="E70" s="105" t="s">
        <v>987</v>
      </c>
      <c r="F70" s="107">
        <v>1504</v>
      </c>
      <c r="G70" s="107"/>
      <c r="H70" s="107">
        <f t="shared" si="6"/>
        <v>0</v>
      </c>
    </row>
    <row r="71" spans="1:8" ht="22.5">
      <c r="A71" s="105">
        <f t="shared" si="7"/>
        <v>56</v>
      </c>
      <c r="B71" s="105"/>
      <c r="C71" s="105" t="s">
        <v>869</v>
      </c>
      <c r="D71" s="106" t="s">
        <v>7</v>
      </c>
      <c r="E71" s="105" t="s">
        <v>987</v>
      </c>
      <c r="F71" s="107">
        <v>0</v>
      </c>
      <c r="G71" s="107"/>
      <c r="H71" s="107">
        <f t="shared" si="6"/>
        <v>0</v>
      </c>
    </row>
    <row r="72" spans="1:8" ht="22.5">
      <c r="A72" s="105">
        <f t="shared" si="7"/>
        <v>57</v>
      </c>
      <c r="B72" s="105"/>
      <c r="C72" s="105" t="s">
        <v>869</v>
      </c>
      <c r="D72" s="106" t="s">
        <v>8</v>
      </c>
      <c r="E72" s="105" t="s">
        <v>987</v>
      </c>
      <c r="F72" s="107">
        <v>600</v>
      </c>
      <c r="G72" s="107"/>
      <c r="H72" s="107">
        <f t="shared" si="6"/>
        <v>0</v>
      </c>
    </row>
    <row r="73" spans="1:8" ht="22.5">
      <c r="A73" s="105">
        <f t="shared" si="7"/>
        <v>58</v>
      </c>
      <c r="B73" s="105"/>
      <c r="C73" s="105" t="s">
        <v>869</v>
      </c>
      <c r="D73" s="106" t="s">
        <v>9</v>
      </c>
      <c r="E73" s="105" t="s">
        <v>1003</v>
      </c>
      <c r="F73" s="107">
        <v>63</v>
      </c>
      <c r="G73" s="107"/>
      <c r="H73" s="107">
        <f t="shared" si="6"/>
        <v>0</v>
      </c>
    </row>
    <row r="74" spans="1:8" ht="22.5">
      <c r="A74" s="105">
        <f t="shared" si="7"/>
        <v>59</v>
      </c>
      <c r="B74" s="105"/>
      <c r="C74" s="105" t="s">
        <v>869</v>
      </c>
      <c r="D74" s="106" t="s">
        <v>10</v>
      </c>
      <c r="E74" s="105" t="s">
        <v>1003</v>
      </c>
      <c r="F74" s="107">
        <v>15</v>
      </c>
      <c r="G74" s="107"/>
      <c r="H74" s="107">
        <f t="shared" si="6"/>
        <v>0</v>
      </c>
    </row>
    <row r="75" spans="1:8" ht="22.5">
      <c r="A75" s="105">
        <f t="shared" si="7"/>
        <v>60</v>
      </c>
      <c r="B75" s="105"/>
      <c r="C75" s="105" t="s">
        <v>869</v>
      </c>
      <c r="D75" s="106" t="s">
        <v>11</v>
      </c>
      <c r="E75" s="105" t="s">
        <v>1003</v>
      </c>
      <c r="F75" s="107">
        <v>30</v>
      </c>
      <c r="G75" s="107"/>
      <c r="H75" s="107">
        <f t="shared" si="6"/>
        <v>0</v>
      </c>
    </row>
    <row r="76" spans="1:8" ht="12.75">
      <c r="A76" s="105">
        <f t="shared" si="7"/>
        <v>61</v>
      </c>
      <c r="B76" s="105"/>
      <c r="C76" s="105" t="s">
        <v>869</v>
      </c>
      <c r="D76" s="106" t="s">
        <v>12</v>
      </c>
      <c r="E76" s="105" t="s">
        <v>1003</v>
      </c>
      <c r="F76" s="107">
        <v>3</v>
      </c>
      <c r="G76" s="107"/>
      <c r="H76" s="107">
        <f t="shared" si="6"/>
        <v>0</v>
      </c>
    </row>
    <row r="77" spans="1:8" ht="12.75">
      <c r="A77" s="105">
        <f t="shared" si="7"/>
        <v>62</v>
      </c>
      <c r="B77" s="105"/>
      <c r="C77" s="105" t="s">
        <v>869</v>
      </c>
      <c r="D77" s="106" t="s">
        <v>13</v>
      </c>
      <c r="E77" s="105" t="s">
        <v>1003</v>
      </c>
      <c r="F77" s="107">
        <v>15</v>
      </c>
      <c r="G77" s="107"/>
      <c r="H77" s="107">
        <f t="shared" si="6"/>
        <v>0</v>
      </c>
    </row>
    <row r="78" spans="1:8" ht="22.5">
      <c r="A78" s="105">
        <f t="shared" si="7"/>
        <v>63</v>
      </c>
      <c r="B78" s="105"/>
      <c r="C78" s="105" t="s">
        <v>869</v>
      </c>
      <c r="D78" s="106" t="s">
        <v>14</v>
      </c>
      <c r="E78" s="105" t="s">
        <v>1003</v>
      </c>
      <c r="F78" s="107">
        <v>211</v>
      </c>
      <c r="G78" s="107"/>
      <c r="H78" s="107">
        <f t="shared" si="6"/>
        <v>0</v>
      </c>
    </row>
    <row r="79" spans="1:8" ht="12.75">
      <c r="A79" s="105">
        <f t="shared" si="7"/>
        <v>64</v>
      </c>
      <c r="B79" s="105"/>
      <c r="C79" s="105" t="s">
        <v>869</v>
      </c>
      <c r="D79" s="106" t="s">
        <v>15</v>
      </c>
      <c r="E79" s="105" t="s">
        <v>1003</v>
      </c>
      <c r="F79" s="107">
        <v>211</v>
      </c>
      <c r="G79" s="107"/>
      <c r="H79" s="107">
        <f t="shared" si="6"/>
        <v>0</v>
      </c>
    </row>
    <row r="80" spans="1:8" ht="12.75">
      <c r="A80" s="105">
        <f t="shared" si="7"/>
        <v>65</v>
      </c>
      <c r="B80" s="105"/>
      <c r="C80" s="105" t="s">
        <v>869</v>
      </c>
      <c r="D80" s="106" t="s">
        <v>16</v>
      </c>
      <c r="E80" s="105" t="s">
        <v>1003</v>
      </c>
      <c r="F80" s="107">
        <v>5</v>
      </c>
      <c r="G80" s="107"/>
      <c r="H80" s="107">
        <f t="shared" si="6"/>
        <v>0</v>
      </c>
    </row>
    <row r="81" spans="1:8" ht="12.75">
      <c r="A81" s="105">
        <f t="shared" si="7"/>
        <v>66</v>
      </c>
      <c r="B81" s="105"/>
      <c r="C81" s="105" t="s">
        <v>869</v>
      </c>
      <c r="D81" s="106" t="s">
        <v>17</v>
      </c>
      <c r="E81" s="105" t="s">
        <v>1003</v>
      </c>
      <c r="F81" s="107">
        <v>4</v>
      </c>
      <c r="G81" s="107"/>
      <c r="H81" s="107">
        <f t="shared" si="6"/>
        <v>0</v>
      </c>
    </row>
    <row r="82" spans="1:8" ht="12.75">
      <c r="A82" s="105">
        <f t="shared" si="7"/>
        <v>67</v>
      </c>
      <c r="B82" s="105"/>
      <c r="C82" s="105" t="s">
        <v>869</v>
      </c>
      <c r="D82" s="106" t="s">
        <v>17</v>
      </c>
      <c r="E82" s="105" t="s">
        <v>1003</v>
      </c>
      <c r="F82" s="107">
        <v>11</v>
      </c>
      <c r="G82" s="107"/>
      <c r="H82" s="107">
        <f t="shared" si="6"/>
        <v>0</v>
      </c>
    </row>
    <row r="83" spans="1:8" ht="12.75">
      <c r="A83" s="105">
        <f t="shared" si="7"/>
        <v>68</v>
      </c>
      <c r="B83" s="105"/>
      <c r="C83" s="105" t="s">
        <v>869</v>
      </c>
      <c r="D83" s="106" t="s">
        <v>18</v>
      </c>
      <c r="E83" s="105" t="s">
        <v>1003</v>
      </c>
      <c r="F83" s="107">
        <v>6</v>
      </c>
      <c r="G83" s="107"/>
      <c r="H83" s="107">
        <f t="shared" si="6"/>
        <v>0</v>
      </c>
    </row>
    <row r="84" spans="1:8" ht="12.75">
      <c r="A84" s="105">
        <f t="shared" si="7"/>
        <v>69</v>
      </c>
      <c r="B84" s="105"/>
      <c r="C84" s="105" t="s">
        <v>869</v>
      </c>
      <c r="D84" s="106" t="s">
        <v>19</v>
      </c>
      <c r="E84" s="105" t="s">
        <v>1003</v>
      </c>
      <c r="F84" s="107">
        <v>28</v>
      </c>
      <c r="G84" s="107"/>
      <c r="H84" s="107">
        <f t="shared" si="6"/>
        <v>0</v>
      </c>
    </row>
    <row r="85" spans="1:8" ht="22.5">
      <c r="A85" s="105">
        <f t="shared" si="7"/>
        <v>70</v>
      </c>
      <c r="B85" s="105"/>
      <c r="C85" s="105" t="s">
        <v>869</v>
      </c>
      <c r="D85" s="106" t="s">
        <v>20</v>
      </c>
      <c r="E85" s="105" t="s">
        <v>1003</v>
      </c>
      <c r="F85" s="107">
        <v>144</v>
      </c>
      <c r="G85" s="107"/>
      <c r="H85" s="107">
        <f t="shared" si="6"/>
        <v>0</v>
      </c>
    </row>
    <row r="86" spans="1:8" ht="22.5">
      <c r="A86" s="105">
        <f t="shared" si="7"/>
        <v>71</v>
      </c>
      <c r="B86" s="105"/>
      <c r="C86" s="105" t="s">
        <v>869</v>
      </c>
      <c r="D86" s="106" t="s">
        <v>10</v>
      </c>
      <c r="E86" s="105" t="s">
        <v>1003</v>
      </c>
      <c r="F86" s="107">
        <v>24</v>
      </c>
      <c r="G86" s="107"/>
      <c r="H86" s="107">
        <f t="shared" si="6"/>
        <v>0</v>
      </c>
    </row>
    <row r="87" spans="1:8" ht="22.5">
      <c r="A87" s="105">
        <f t="shared" si="7"/>
        <v>72</v>
      </c>
      <c r="B87" s="105"/>
      <c r="C87" s="105" t="s">
        <v>869</v>
      </c>
      <c r="D87" s="106" t="s">
        <v>21</v>
      </c>
      <c r="E87" s="105" t="s">
        <v>1003</v>
      </c>
      <c r="F87" s="107">
        <v>7</v>
      </c>
      <c r="G87" s="107"/>
      <c r="H87" s="107">
        <f t="shared" si="6"/>
        <v>0</v>
      </c>
    </row>
    <row r="88" spans="1:8" ht="12.75">
      <c r="A88" s="105">
        <f t="shared" si="7"/>
        <v>73</v>
      </c>
      <c r="B88" s="105"/>
      <c r="C88" s="105" t="s">
        <v>869</v>
      </c>
      <c r="D88" s="106" t="s">
        <v>22</v>
      </c>
      <c r="E88" s="105" t="s">
        <v>1003</v>
      </c>
      <c r="F88" s="107">
        <v>1</v>
      </c>
      <c r="G88" s="107"/>
      <c r="H88" s="107">
        <f t="shared" si="6"/>
        <v>0</v>
      </c>
    </row>
    <row r="89" spans="1:8" ht="12.75">
      <c r="A89" s="105">
        <f t="shared" si="7"/>
        <v>74</v>
      </c>
      <c r="B89" s="105"/>
      <c r="C89" s="105" t="s">
        <v>869</v>
      </c>
      <c r="D89" s="106" t="s">
        <v>23</v>
      </c>
      <c r="E89" s="105" t="s">
        <v>24</v>
      </c>
      <c r="F89" s="107">
        <v>30</v>
      </c>
      <c r="G89" s="107"/>
      <c r="H89" s="107">
        <f t="shared" si="6"/>
        <v>0</v>
      </c>
    </row>
    <row r="90" spans="1:8" ht="12.75">
      <c r="A90" s="105">
        <f t="shared" si="7"/>
        <v>75</v>
      </c>
      <c r="B90" s="105"/>
      <c r="C90" s="105" t="s">
        <v>869</v>
      </c>
      <c r="D90" s="106" t="s">
        <v>25</v>
      </c>
      <c r="E90" s="105" t="s">
        <v>24</v>
      </c>
      <c r="F90" s="107">
        <v>70</v>
      </c>
      <c r="G90" s="107"/>
      <c r="H90" s="107">
        <f t="shared" si="6"/>
        <v>0</v>
      </c>
    </row>
    <row r="91" spans="1:8" ht="22.5">
      <c r="A91" s="105">
        <f t="shared" si="7"/>
        <v>76</v>
      </c>
      <c r="B91" s="105"/>
      <c r="C91" s="105" t="s">
        <v>869</v>
      </c>
      <c r="D91" s="106" t="s">
        <v>26</v>
      </c>
      <c r="E91" s="105" t="s">
        <v>987</v>
      </c>
      <c r="F91" s="107">
        <v>3</v>
      </c>
      <c r="G91" s="107"/>
      <c r="H91" s="107">
        <f t="shared" si="6"/>
        <v>0</v>
      </c>
    </row>
    <row r="92" spans="1:8" ht="12.75">
      <c r="A92" s="110"/>
      <c r="B92" s="102"/>
      <c r="C92" s="102"/>
      <c r="D92" s="103" t="s">
        <v>27</v>
      </c>
      <c r="E92" s="102"/>
      <c r="F92" s="108"/>
      <c r="G92" s="108"/>
      <c r="H92" s="109"/>
    </row>
    <row r="93" spans="1:8" ht="22.5">
      <c r="A93" s="105">
        <v>77</v>
      </c>
      <c r="B93" s="105"/>
      <c r="C93" s="105" t="s">
        <v>869</v>
      </c>
      <c r="D93" s="106" t="s">
        <v>28</v>
      </c>
      <c r="E93" s="105" t="s">
        <v>987</v>
      </c>
      <c r="F93" s="107">
        <v>32</v>
      </c>
      <c r="G93" s="107"/>
      <c r="H93" s="107">
        <f aca="true" t="shared" si="8" ref="H93:H99">F93*G93</f>
        <v>0</v>
      </c>
    </row>
    <row r="94" spans="1:8" ht="22.5">
      <c r="A94" s="105">
        <f aca="true" t="shared" si="9" ref="A94:A99">A93+1</f>
        <v>78</v>
      </c>
      <c r="B94" s="105"/>
      <c r="C94" s="105" t="s">
        <v>869</v>
      </c>
      <c r="D94" s="106" t="s">
        <v>29</v>
      </c>
      <c r="E94" s="105" t="s">
        <v>1003</v>
      </c>
      <c r="F94" s="107">
        <v>4</v>
      </c>
      <c r="G94" s="107"/>
      <c r="H94" s="107">
        <f t="shared" si="8"/>
        <v>0</v>
      </c>
    </row>
    <row r="95" spans="1:8" ht="12.75">
      <c r="A95" s="105">
        <f t="shared" si="9"/>
        <v>79</v>
      </c>
      <c r="B95" s="105"/>
      <c r="C95" s="105" t="s">
        <v>869</v>
      </c>
      <c r="D95" s="106" t="s">
        <v>15</v>
      </c>
      <c r="E95" s="105" t="s">
        <v>1003</v>
      </c>
      <c r="F95" s="107">
        <v>4</v>
      </c>
      <c r="G95" s="107"/>
      <c r="H95" s="107">
        <f t="shared" si="8"/>
        <v>0</v>
      </c>
    </row>
    <row r="96" spans="1:8" ht="12.75">
      <c r="A96" s="105">
        <f t="shared" si="9"/>
        <v>80</v>
      </c>
      <c r="B96" s="105"/>
      <c r="C96" s="105" t="s">
        <v>869</v>
      </c>
      <c r="D96" s="106" t="s">
        <v>30</v>
      </c>
      <c r="E96" s="105" t="s">
        <v>1003</v>
      </c>
      <c r="F96" s="107">
        <v>1</v>
      </c>
      <c r="G96" s="107"/>
      <c r="H96" s="107">
        <f t="shared" si="8"/>
        <v>0</v>
      </c>
    </row>
    <row r="97" spans="1:8" ht="12.75">
      <c r="A97" s="105">
        <f t="shared" si="9"/>
        <v>81</v>
      </c>
      <c r="B97" s="105"/>
      <c r="C97" s="105" t="s">
        <v>869</v>
      </c>
      <c r="D97" s="106" t="s">
        <v>31</v>
      </c>
      <c r="E97" s="105" t="s">
        <v>1003</v>
      </c>
      <c r="F97" s="107">
        <v>1</v>
      </c>
      <c r="G97" s="107"/>
      <c r="H97" s="107">
        <f t="shared" si="8"/>
        <v>0</v>
      </c>
    </row>
    <row r="98" spans="1:8" ht="12.75">
      <c r="A98" s="105">
        <f t="shared" si="9"/>
        <v>82</v>
      </c>
      <c r="B98" s="105"/>
      <c r="C98" s="105" t="s">
        <v>869</v>
      </c>
      <c r="D98" s="106" t="s">
        <v>32</v>
      </c>
      <c r="E98" s="105" t="s">
        <v>1003</v>
      </c>
      <c r="F98" s="107">
        <v>1</v>
      </c>
      <c r="G98" s="107"/>
      <c r="H98" s="107">
        <f t="shared" si="8"/>
        <v>0</v>
      </c>
    </row>
    <row r="99" spans="1:8" ht="12.75">
      <c r="A99" s="105">
        <f t="shared" si="9"/>
        <v>83</v>
      </c>
      <c r="B99" s="105"/>
      <c r="C99" s="105" t="s">
        <v>869</v>
      </c>
      <c r="D99" s="106" t="s">
        <v>33</v>
      </c>
      <c r="E99" s="105" t="s">
        <v>1003</v>
      </c>
      <c r="F99" s="107">
        <v>1</v>
      </c>
      <c r="G99" s="107"/>
      <c r="H99" s="107">
        <f t="shared" si="8"/>
        <v>0</v>
      </c>
    </row>
    <row r="100" spans="1:8" ht="21">
      <c r="A100" s="110"/>
      <c r="B100" s="102" t="s">
        <v>759</v>
      </c>
      <c r="C100" s="102"/>
      <c r="D100" s="103" t="s">
        <v>34</v>
      </c>
      <c r="E100" s="102"/>
      <c r="F100" s="108"/>
      <c r="G100" s="108"/>
      <c r="H100" s="109"/>
    </row>
    <row r="101" spans="1:8" ht="12.75">
      <c r="A101" s="105">
        <v>84</v>
      </c>
      <c r="B101" s="105"/>
      <c r="C101" s="105" t="s">
        <v>35</v>
      </c>
      <c r="D101" s="106" t="s">
        <v>36</v>
      </c>
      <c r="E101" s="105" t="s">
        <v>987</v>
      </c>
      <c r="F101" s="107">
        <v>440</v>
      </c>
      <c r="G101" s="107"/>
      <c r="H101" s="107">
        <f aca="true" t="shared" si="10" ref="H101:H117">F101*G101</f>
        <v>0</v>
      </c>
    </row>
    <row r="102" spans="1:8" ht="22.5">
      <c r="A102" s="105">
        <f aca="true" t="shared" si="11" ref="A102:A117">A101+1</f>
        <v>85</v>
      </c>
      <c r="B102" s="105"/>
      <c r="C102" s="105" t="s">
        <v>35</v>
      </c>
      <c r="D102" s="106" t="s">
        <v>322</v>
      </c>
      <c r="E102" s="105" t="s">
        <v>987</v>
      </c>
      <c r="F102" s="107">
        <v>440</v>
      </c>
      <c r="G102" s="107"/>
      <c r="H102" s="107">
        <f t="shared" si="10"/>
        <v>0</v>
      </c>
    </row>
    <row r="103" spans="1:8" ht="22.5">
      <c r="A103" s="105">
        <f t="shared" si="11"/>
        <v>86</v>
      </c>
      <c r="B103" s="105"/>
      <c r="C103" s="105" t="s">
        <v>35</v>
      </c>
      <c r="D103" s="106" t="s">
        <v>323</v>
      </c>
      <c r="E103" s="105" t="s">
        <v>987</v>
      </c>
      <c r="F103" s="107">
        <v>760</v>
      </c>
      <c r="G103" s="107"/>
      <c r="H103" s="107">
        <f t="shared" si="10"/>
        <v>0</v>
      </c>
    </row>
    <row r="104" spans="1:8" ht="22.5">
      <c r="A104" s="105">
        <f t="shared" si="11"/>
        <v>87</v>
      </c>
      <c r="B104" s="105"/>
      <c r="C104" s="105" t="s">
        <v>35</v>
      </c>
      <c r="D104" s="106" t="s">
        <v>324</v>
      </c>
      <c r="E104" s="105" t="s">
        <v>987</v>
      </c>
      <c r="F104" s="107">
        <v>35</v>
      </c>
      <c r="G104" s="107"/>
      <c r="H104" s="107">
        <f t="shared" si="10"/>
        <v>0</v>
      </c>
    </row>
    <row r="105" spans="1:8" ht="12.75">
      <c r="A105" s="105">
        <f t="shared" si="11"/>
        <v>88</v>
      </c>
      <c r="B105" s="105"/>
      <c r="C105" s="105" t="s">
        <v>35</v>
      </c>
      <c r="D105" s="106" t="s">
        <v>25</v>
      </c>
      <c r="E105" s="105" t="s">
        <v>24</v>
      </c>
      <c r="F105" s="107">
        <v>12</v>
      </c>
      <c r="G105" s="107"/>
      <c r="H105" s="107">
        <f t="shared" si="10"/>
        <v>0</v>
      </c>
    </row>
    <row r="106" spans="1:8" ht="12.75">
      <c r="A106" s="105">
        <f t="shared" si="11"/>
        <v>89</v>
      </c>
      <c r="B106" s="105"/>
      <c r="C106" s="105" t="s">
        <v>35</v>
      </c>
      <c r="D106" s="106" t="s">
        <v>325</v>
      </c>
      <c r="E106" s="105" t="s">
        <v>1003</v>
      </c>
      <c r="F106" s="107">
        <v>8</v>
      </c>
      <c r="G106" s="107"/>
      <c r="H106" s="107">
        <f t="shared" si="10"/>
        <v>0</v>
      </c>
    </row>
    <row r="107" spans="1:8" ht="12.75">
      <c r="A107" s="105">
        <f t="shared" si="11"/>
        <v>90</v>
      </c>
      <c r="B107" s="105"/>
      <c r="C107" s="105" t="s">
        <v>35</v>
      </c>
      <c r="D107" s="106" t="s">
        <v>326</v>
      </c>
      <c r="E107" s="105" t="s">
        <v>1003</v>
      </c>
      <c r="F107" s="107">
        <v>3</v>
      </c>
      <c r="G107" s="107"/>
      <c r="H107" s="107">
        <f t="shared" si="10"/>
        <v>0</v>
      </c>
    </row>
    <row r="108" spans="1:8" ht="22.5">
      <c r="A108" s="105">
        <f t="shared" si="11"/>
        <v>91</v>
      </c>
      <c r="B108" s="105"/>
      <c r="C108" s="105" t="s">
        <v>35</v>
      </c>
      <c r="D108" s="106" t="s">
        <v>327</v>
      </c>
      <c r="E108" s="105" t="s">
        <v>870</v>
      </c>
      <c r="F108" s="107">
        <v>1</v>
      </c>
      <c r="G108" s="107"/>
      <c r="H108" s="107">
        <f t="shared" si="10"/>
        <v>0</v>
      </c>
    </row>
    <row r="109" spans="1:8" ht="22.5">
      <c r="A109" s="105">
        <f t="shared" si="11"/>
        <v>92</v>
      </c>
      <c r="B109" s="105"/>
      <c r="C109" s="105" t="s">
        <v>35</v>
      </c>
      <c r="D109" s="106" t="s">
        <v>328</v>
      </c>
      <c r="E109" s="105" t="s">
        <v>1003</v>
      </c>
      <c r="F109" s="107">
        <v>2</v>
      </c>
      <c r="G109" s="107"/>
      <c r="H109" s="107">
        <f t="shared" si="10"/>
        <v>0</v>
      </c>
    </row>
    <row r="110" spans="1:8" ht="22.5">
      <c r="A110" s="105">
        <f t="shared" si="11"/>
        <v>93</v>
      </c>
      <c r="B110" s="105"/>
      <c r="C110" s="105" t="s">
        <v>35</v>
      </c>
      <c r="D110" s="106" t="s">
        <v>329</v>
      </c>
      <c r="E110" s="105" t="s">
        <v>1003</v>
      </c>
      <c r="F110" s="107">
        <v>19</v>
      </c>
      <c r="G110" s="107"/>
      <c r="H110" s="107">
        <f t="shared" si="10"/>
        <v>0</v>
      </c>
    </row>
    <row r="111" spans="1:8" ht="12.75">
      <c r="A111" s="105">
        <f t="shared" si="11"/>
        <v>94</v>
      </c>
      <c r="B111" s="105"/>
      <c r="C111" s="105" t="s">
        <v>35</v>
      </c>
      <c r="D111" s="106" t="s">
        <v>330</v>
      </c>
      <c r="E111" s="105" t="s">
        <v>870</v>
      </c>
      <c r="F111" s="107">
        <v>2</v>
      </c>
      <c r="G111" s="107"/>
      <c r="H111" s="107">
        <f t="shared" si="10"/>
        <v>0</v>
      </c>
    </row>
    <row r="112" spans="1:8" ht="12.75">
      <c r="A112" s="105">
        <f t="shared" si="11"/>
        <v>95</v>
      </c>
      <c r="B112" s="105"/>
      <c r="C112" s="105" t="s">
        <v>35</v>
      </c>
      <c r="D112" s="106" t="s">
        <v>331</v>
      </c>
      <c r="E112" s="105" t="s">
        <v>870</v>
      </c>
      <c r="F112" s="107">
        <v>1</v>
      </c>
      <c r="G112" s="107"/>
      <c r="H112" s="107">
        <f t="shared" si="10"/>
        <v>0</v>
      </c>
    </row>
    <row r="113" spans="1:8" ht="22.5">
      <c r="A113" s="105">
        <f t="shared" si="11"/>
        <v>96</v>
      </c>
      <c r="B113" s="105"/>
      <c r="C113" s="105" t="s">
        <v>35</v>
      </c>
      <c r="D113" s="106" t="s">
        <v>332</v>
      </c>
      <c r="E113" s="105" t="s">
        <v>1003</v>
      </c>
      <c r="F113" s="107">
        <v>1</v>
      </c>
      <c r="G113" s="107"/>
      <c r="H113" s="107">
        <f t="shared" si="10"/>
        <v>0</v>
      </c>
    </row>
    <row r="114" spans="1:8" ht="22.5">
      <c r="A114" s="105">
        <f t="shared" si="11"/>
        <v>97</v>
      </c>
      <c r="B114" s="105"/>
      <c r="C114" s="105" t="s">
        <v>35</v>
      </c>
      <c r="D114" s="106" t="s">
        <v>333</v>
      </c>
      <c r="E114" s="105" t="s">
        <v>1003</v>
      </c>
      <c r="F114" s="107">
        <v>1</v>
      </c>
      <c r="G114" s="107"/>
      <c r="H114" s="107">
        <f t="shared" si="10"/>
        <v>0</v>
      </c>
    </row>
    <row r="115" spans="1:8" ht="12.75">
      <c r="A115" s="105">
        <f t="shared" si="11"/>
        <v>98</v>
      </c>
      <c r="B115" s="105"/>
      <c r="C115" s="105" t="s">
        <v>35</v>
      </c>
      <c r="D115" s="106" t="s">
        <v>334</v>
      </c>
      <c r="E115" s="105" t="s">
        <v>335</v>
      </c>
      <c r="F115" s="107">
        <v>19</v>
      </c>
      <c r="G115" s="107"/>
      <c r="H115" s="107">
        <f t="shared" si="10"/>
        <v>0</v>
      </c>
    </row>
    <row r="116" spans="1:8" ht="22.5">
      <c r="A116" s="105">
        <f t="shared" si="11"/>
        <v>99</v>
      </c>
      <c r="B116" s="105"/>
      <c r="C116" s="105" t="s">
        <v>35</v>
      </c>
      <c r="D116" s="106" t="s">
        <v>336</v>
      </c>
      <c r="E116" s="105" t="s">
        <v>335</v>
      </c>
      <c r="F116" s="107">
        <v>19</v>
      </c>
      <c r="G116" s="107"/>
      <c r="H116" s="107">
        <f t="shared" si="10"/>
        <v>0</v>
      </c>
    </row>
    <row r="117" spans="1:8" ht="22.5">
      <c r="A117" s="105">
        <f t="shared" si="11"/>
        <v>100</v>
      </c>
      <c r="B117" s="105"/>
      <c r="C117" s="105" t="s">
        <v>35</v>
      </c>
      <c r="D117" s="106" t="s">
        <v>337</v>
      </c>
      <c r="E117" s="105" t="s">
        <v>335</v>
      </c>
      <c r="F117" s="107">
        <v>19</v>
      </c>
      <c r="G117" s="107"/>
      <c r="H117" s="107">
        <f t="shared" si="10"/>
        <v>0</v>
      </c>
    </row>
    <row r="118" spans="1:8" ht="12.75">
      <c r="A118" s="110"/>
      <c r="B118" s="102"/>
      <c r="C118" s="102"/>
      <c r="D118" s="103" t="s">
        <v>338</v>
      </c>
      <c r="E118" s="102"/>
      <c r="F118" s="108"/>
      <c r="G118" s="108"/>
      <c r="H118" s="109"/>
    </row>
    <row r="119" spans="1:8" ht="33.75">
      <c r="A119" s="105">
        <v>101</v>
      </c>
      <c r="B119" s="105"/>
      <c r="C119" s="105" t="s">
        <v>869</v>
      </c>
      <c r="D119" s="106" t="s">
        <v>339</v>
      </c>
      <c r="E119" s="105" t="s">
        <v>374</v>
      </c>
      <c r="F119" s="107">
        <v>1</v>
      </c>
      <c r="G119" s="107"/>
      <c r="H119" s="107">
        <f aca="true" t="shared" si="12" ref="H119:H134">F119*G119</f>
        <v>0</v>
      </c>
    </row>
    <row r="120" spans="1:8" ht="33.75">
      <c r="A120" s="105">
        <f aca="true" t="shared" si="13" ref="A120:A134">A119+1</f>
        <v>102</v>
      </c>
      <c r="B120" s="105"/>
      <c r="C120" s="105" t="s">
        <v>869</v>
      </c>
      <c r="D120" s="106" t="s">
        <v>340</v>
      </c>
      <c r="E120" s="105" t="s">
        <v>374</v>
      </c>
      <c r="F120" s="107">
        <v>1</v>
      </c>
      <c r="G120" s="107"/>
      <c r="H120" s="107">
        <f t="shared" si="12"/>
        <v>0</v>
      </c>
    </row>
    <row r="121" spans="1:8" ht="33.75">
      <c r="A121" s="105">
        <f t="shared" si="13"/>
        <v>103</v>
      </c>
      <c r="B121" s="105"/>
      <c r="C121" s="105" t="s">
        <v>869</v>
      </c>
      <c r="D121" s="106" t="s">
        <v>341</v>
      </c>
      <c r="E121" s="105" t="s">
        <v>374</v>
      </c>
      <c r="F121" s="107">
        <v>1</v>
      </c>
      <c r="G121" s="107"/>
      <c r="H121" s="107">
        <f t="shared" si="12"/>
        <v>0</v>
      </c>
    </row>
    <row r="122" spans="1:8" ht="33.75">
      <c r="A122" s="105">
        <f t="shared" si="13"/>
        <v>104</v>
      </c>
      <c r="B122" s="105"/>
      <c r="C122" s="105" t="s">
        <v>869</v>
      </c>
      <c r="D122" s="106" t="s">
        <v>342</v>
      </c>
      <c r="E122" s="105" t="s">
        <v>374</v>
      </c>
      <c r="F122" s="107">
        <v>1</v>
      </c>
      <c r="G122" s="107"/>
      <c r="H122" s="107">
        <f t="shared" si="12"/>
        <v>0</v>
      </c>
    </row>
    <row r="123" spans="1:8" ht="33.75">
      <c r="A123" s="105">
        <f t="shared" si="13"/>
        <v>105</v>
      </c>
      <c r="B123" s="105"/>
      <c r="C123" s="105" t="s">
        <v>869</v>
      </c>
      <c r="D123" s="106" t="s">
        <v>343</v>
      </c>
      <c r="E123" s="105" t="s">
        <v>374</v>
      </c>
      <c r="F123" s="107">
        <v>1</v>
      </c>
      <c r="G123" s="107"/>
      <c r="H123" s="107">
        <f t="shared" si="12"/>
        <v>0</v>
      </c>
    </row>
    <row r="124" spans="1:8" ht="33.75">
      <c r="A124" s="105">
        <f t="shared" si="13"/>
        <v>106</v>
      </c>
      <c r="B124" s="105"/>
      <c r="C124" s="105" t="s">
        <v>869</v>
      </c>
      <c r="D124" s="106" t="s">
        <v>343</v>
      </c>
      <c r="E124" s="105" t="s">
        <v>374</v>
      </c>
      <c r="F124" s="107">
        <v>1</v>
      </c>
      <c r="G124" s="107"/>
      <c r="H124" s="107">
        <f t="shared" si="12"/>
        <v>0</v>
      </c>
    </row>
    <row r="125" spans="1:8" ht="33.75">
      <c r="A125" s="105">
        <f t="shared" si="13"/>
        <v>107</v>
      </c>
      <c r="B125" s="105"/>
      <c r="C125" s="105" t="s">
        <v>869</v>
      </c>
      <c r="D125" s="106" t="s">
        <v>341</v>
      </c>
      <c r="E125" s="105" t="s">
        <v>374</v>
      </c>
      <c r="F125" s="107">
        <v>1</v>
      </c>
      <c r="G125" s="107"/>
      <c r="H125" s="107">
        <f t="shared" si="12"/>
        <v>0</v>
      </c>
    </row>
    <row r="126" spans="1:8" ht="33.75">
      <c r="A126" s="105">
        <f t="shared" si="13"/>
        <v>108</v>
      </c>
      <c r="B126" s="105"/>
      <c r="C126" s="105" t="s">
        <v>869</v>
      </c>
      <c r="D126" s="106" t="s">
        <v>341</v>
      </c>
      <c r="E126" s="105" t="s">
        <v>374</v>
      </c>
      <c r="F126" s="107">
        <v>1</v>
      </c>
      <c r="G126" s="107"/>
      <c r="H126" s="107">
        <f t="shared" si="12"/>
        <v>0</v>
      </c>
    </row>
    <row r="127" spans="1:8" ht="12.75">
      <c r="A127" s="105">
        <f t="shared" si="13"/>
        <v>109</v>
      </c>
      <c r="B127" s="105"/>
      <c r="C127" s="105" t="s">
        <v>869</v>
      </c>
      <c r="D127" s="106" t="s">
        <v>344</v>
      </c>
      <c r="E127" s="105" t="s">
        <v>1003</v>
      </c>
      <c r="F127" s="107">
        <v>4</v>
      </c>
      <c r="G127" s="107"/>
      <c r="H127" s="107">
        <f t="shared" si="12"/>
        <v>0</v>
      </c>
    </row>
    <row r="128" spans="1:8" ht="12.75">
      <c r="A128" s="105">
        <f t="shared" si="13"/>
        <v>110</v>
      </c>
      <c r="B128" s="105"/>
      <c r="C128" s="105" t="s">
        <v>869</v>
      </c>
      <c r="D128" s="106" t="s">
        <v>345</v>
      </c>
      <c r="E128" s="105" t="s">
        <v>987</v>
      </c>
      <c r="F128" s="107">
        <v>150</v>
      </c>
      <c r="G128" s="107"/>
      <c r="H128" s="107">
        <f t="shared" si="12"/>
        <v>0</v>
      </c>
    </row>
    <row r="129" spans="1:8" ht="22.5">
      <c r="A129" s="105">
        <f t="shared" si="13"/>
        <v>111</v>
      </c>
      <c r="B129" s="105"/>
      <c r="C129" s="105" t="s">
        <v>869</v>
      </c>
      <c r="D129" s="106" t="s">
        <v>346</v>
      </c>
      <c r="E129" s="105" t="s">
        <v>987</v>
      </c>
      <c r="F129" s="107">
        <v>150</v>
      </c>
      <c r="G129" s="107"/>
      <c r="H129" s="107">
        <f t="shared" si="12"/>
        <v>0</v>
      </c>
    </row>
    <row r="130" spans="1:8" ht="22.5">
      <c r="A130" s="105">
        <f t="shared" si="13"/>
        <v>112</v>
      </c>
      <c r="B130" s="105"/>
      <c r="C130" s="105" t="s">
        <v>869</v>
      </c>
      <c r="D130" s="106" t="s">
        <v>347</v>
      </c>
      <c r="E130" s="105" t="s">
        <v>987</v>
      </c>
      <c r="F130" s="107">
        <v>50</v>
      </c>
      <c r="G130" s="107"/>
      <c r="H130" s="107">
        <f t="shared" si="12"/>
        <v>0</v>
      </c>
    </row>
    <row r="131" spans="1:8" ht="22.5">
      <c r="A131" s="105">
        <f t="shared" si="13"/>
        <v>113</v>
      </c>
      <c r="B131" s="105"/>
      <c r="C131" s="105" t="s">
        <v>869</v>
      </c>
      <c r="D131" s="106" t="s">
        <v>348</v>
      </c>
      <c r="E131" s="105" t="s">
        <v>987</v>
      </c>
      <c r="F131" s="107">
        <v>75</v>
      </c>
      <c r="G131" s="107"/>
      <c r="H131" s="107">
        <f t="shared" si="12"/>
        <v>0</v>
      </c>
    </row>
    <row r="132" spans="1:8" ht="22.5">
      <c r="A132" s="105">
        <f t="shared" si="13"/>
        <v>114</v>
      </c>
      <c r="B132" s="105"/>
      <c r="C132" s="105" t="s">
        <v>869</v>
      </c>
      <c r="D132" s="106" t="s">
        <v>349</v>
      </c>
      <c r="E132" s="105" t="s">
        <v>1003</v>
      </c>
      <c r="F132" s="107">
        <v>12</v>
      </c>
      <c r="G132" s="107"/>
      <c r="H132" s="107">
        <f t="shared" si="12"/>
        <v>0</v>
      </c>
    </row>
    <row r="133" spans="1:8" ht="22.5">
      <c r="A133" s="105">
        <f t="shared" si="13"/>
        <v>115</v>
      </c>
      <c r="B133" s="105"/>
      <c r="C133" s="105" t="s">
        <v>869</v>
      </c>
      <c r="D133" s="106" t="s">
        <v>11</v>
      </c>
      <c r="E133" s="105" t="s">
        <v>1003</v>
      </c>
      <c r="F133" s="107">
        <v>12</v>
      </c>
      <c r="G133" s="107"/>
      <c r="H133" s="107">
        <f t="shared" si="12"/>
        <v>0</v>
      </c>
    </row>
    <row r="134" spans="1:8" ht="12.75">
      <c r="A134" s="105">
        <f t="shared" si="13"/>
        <v>116</v>
      </c>
      <c r="B134" s="105"/>
      <c r="C134" s="105" t="s">
        <v>869</v>
      </c>
      <c r="D134" s="106" t="s">
        <v>350</v>
      </c>
      <c r="E134" s="105" t="s">
        <v>258</v>
      </c>
      <c r="F134" s="107">
        <v>98</v>
      </c>
      <c r="G134" s="107"/>
      <c r="H134" s="107">
        <f t="shared" si="12"/>
        <v>0</v>
      </c>
    </row>
    <row r="135" spans="1:8" ht="21">
      <c r="A135" s="110"/>
      <c r="B135" s="102" t="s">
        <v>758</v>
      </c>
      <c r="C135" s="102"/>
      <c r="D135" s="103" t="s">
        <v>351</v>
      </c>
      <c r="E135" s="102"/>
      <c r="F135" s="108"/>
      <c r="G135" s="108"/>
      <c r="H135" s="109"/>
    </row>
    <row r="136" spans="1:8" ht="22.5">
      <c r="A136" s="105">
        <v>117</v>
      </c>
      <c r="B136" s="105"/>
      <c r="C136" s="105" t="s">
        <v>869</v>
      </c>
      <c r="D136" s="106" t="s">
        <v>352</v>
      </c>
      <c r="E136" s="105" t="s">
        <v>1003</v>
      </c>
      <c r="F136" s="107">
        <v>20</v>
      </c>
      <c r="G136" s="107"/>
      <c r="H136" s="107">
        <f aca="true" t="shared" si="14" ref="H136:H146">F136*G136</f>
        <v>0</v>
      </c>
    </row>
    <row r="137" spans="1:8" ht="33.75">
      <c r="A137" s="105">
        <f aca="true" t="shared" si="15" ref="A137:A146">A136+1</f>
        <v>118</v>
      </c>
      <c r="B137" s="105"/>
      <c r="C137" s="105" t="s">
        <v>869</v>
      </c>
      <c r="D137" s="106" t="s">
        <v>353</v>
      </c>
      <c r="E137" s="105" t="s">
        <v>987</v>
      </c>
      <c r="F137" s="107">
        <v>12</v>
      </c>
      <c r="G137" s="107"/>
      <c r="H137" s="107">
        <f t="shared" si="14"/>
        <v>0</v>
      </c>
    </row>
    <row r="138" spans="1:8" ht="12.75">
      <c r="A138" s="105">
        <f t="shared" si="15"/>
        <v>119</v>
      </c>
      <c r="B138" s="105"/>
      <c r="C138" s="105" t="s">
        <v>869</v>
      </c>
      <c r="D138" s="106" t="s">
        <v>354</v>
      </c>
      <c r="E138" s="105" t="s">
        <v>987</v>
      </c>
      <c r="F138" s="107">
        <v>10</v>
      </c>
      <c r="G138" s="107"/>
      <c r="H138" s="107">
        <f t="shared" si="14"/>
        <v>0</v>
      </c>
    </row>
    <row r="139" spans="1:8" ht="12.75">
      <c r="A139" s="105">
        <f t="shared" si="15"/>
        <v>120</v>
      </c>
      <c r="B139" s="105"/>
      <c r="C139" s="105" t="s">
        <v>869</v>
      </c>
      <c r="D139" s="106" t="s">
        <v>355</v>
      </c>
      <c r="E139" s="105" t="s">
        <v>1003</v>
      </c>
      <c r="F139" s="107">
        <v>10</v>
      </c>
      <c r="G139" s="107"/>
      <c r="H139" s="107">
        <f t="shared" si="14"/>
        <v>0</v>
      </c>
    </row>
    <row r="140" spans="1:8" ht="12.75">
      <c r="A140" s="105">
        <f t="shared" si="15"/>
        <v>121</v>
      </c>
      <c r="B140" s="105"/>
      <c r="C140" s="105" t="s">
        <v>869</v>
      </c>
      <c r="D140" s="106" t="s">
        <v>356</v>
      </c>
      <c r="E140" s="105" t="s">
        <v>1003</v>
      </c>
      <c r="F140" s="107">
        <v>13</v>
      </c>
      <c r="G140" s="107"/>
      <c r="H140" s="107">
        <f t="shared" si="14"/>
        <v>0</v>
      </c>
    </row>
    <row r="141" spans="1:8" ht="22.5">
      <c r="A141" s="105">
        <f t="shared" si="15"/>
        <v>122</v>
      </c>
      <c r="B141" s="105"/>
      <c r="C141" s="105" t="s">
        <v>869</v>
      </c>
      <c r="D141" s="106" t="s">
        <v>357</v>
      </c>
      <c r="E141" s="105" t="s">
        <v>1003</v>
      </c>
      <c r="F141" s="107">
        <v>13</v>
      </c>
      <c r="G141" s="107"/>
      <c r="H141" s="107">
        <f t="shared" si="14"/>
        <v>0</v>
      </c>
    </row>
    <row r="142" spans="1:8" ht="12.75">
      <c r="A142" s="105">
        <f t="shared" si="15"/>
        <v>123</v>
      </c>
      <c r="B142" s="105"/>
      <c r="C142" s="105" t="s">
        <v>869</v>
      </c>
      <c r="D142" s="106" t="s">
        <v>358</v>
      </c>
      <c r="E142" s="105" t="s">
        <v>987</v>
      </c>
      <c r="F142" s="107">
        <v>156</v>
      </c>
      <c r="G142" s="107"/>
      <c r="H142" s="107">
        <f t="shared" si="14"/>
        <v>0</v>
      </c>
    </row>
    <row r="143" spans="1:8" ht="12.75">
      <c r="A143" s="105">
        <f t="shared" si="15"/>
        <v>124</v>
      </c>
      <c r="B143" s="105"/>
      <c r="C143" s="105" t="s">
        <v>869</v>
      </c>
      <c r="D143" s="106" t="s">
        <v>23</v>
      </c>
      <c r="E143" s="105" t="s">
        <v>24</v>
      </c>
      <c r="F143" s="107">
        <v>5</v>
      </c>
      <c r="G143" s="107"/>
      <c r="H143" s="107">
        <f t="shared" si="14"/>
        <v>0</v>
      </c>
    </row>
    <row r="144" spans="1:8" ht="12.75">
      <c r="A144" s="105">
        <f t="shared" si="15"/>
        <v>125</v>
      </c>
      <c r="B144" s="105"/>
      <c r="C144" s="105" t="s">
        <v>869</v>
      </c>
      <c r="D144" s="106" t="s">
        <v>25</v>
      </c>
      <c r="E144" s="105" t="s">
        <v>24</v>
      </c>
      <c r="F144" s="107">
        <v>2</v>
      </c>
      <c r="G144" s="107"/>
      <c r="H144" s="107">
        <f t="shared" si="14"/>
        <v>0</v>
      </c>
    </row>
    <row r="145" spans="1:8" ht="22.5">
      <c r="A145" s="105">
        <f t="shared" si="15"/>
        <v>126</v>
      </c>
      <c r="B145" s="105"/>
      <c r="C145" s="105" t="s">
        <v>869</v>
      </c>
      <c r="D145" s="106" t="s">
        <v>359</v>
      </c>
      <c r="E145" s="105" t="s">
        <v>987</v>
      </c>
      <c r="F145" s="107">
        <v>34</v>
      </c>
      <c r="G145" s="107"/>
      <c r="H145" s="107">
        <f t="shared" si="14"/>
        <v>0</v>
      </c>
    </row>
    <row r="146" spans="1:8" ht="12.75">
      <c r="A146" s="105">
        <f t="shared" si="15"/>
        <v>127</v>
      </c>
      <c r="B146" s="105"/>
      <c r="C146" s="105" t="s">
        <v>869</v>
      </c>
      <c r="D146" s="106" t="s">
        <v>93</v>
      </c>
      <c r="E146" s="105" t="s">
        <v>1003</v>
      </c>
      <c r="F146" s="107">
        <v>7</v>
      </c>
      <c r="G146" s="107"/>
      <c r="H146" s="107">
        <f t="shared" si="14"/>
        <v>0</v>
      </c>
    </row>
    <row r="147" spans="1:8" ht="37.5" customHeight="1">
      <c r="A147" s="132" t="s">
        <v>94</v>
      </c>
      <c r="B147" s="132"/>
      <c r="C147" s="132"/>
      <c r="D147" s="132"/>
      <c r="E147" s="132"/>
      <c r="F147" s="132"/>
      <c r="G147" s="132"/>
      <c r="H147" s="112">
        <f>SUM(H10:H146)</f>
        <v>0</v>
      </c>
    </row>
    <row r="148" spans="1:8" ht="12.75">
      <c r="A148" s="102"/>
      <c r="B148" s="102" t="s">
        <v>760</v>
      </c>
      <c r="C148" s="102"/>
      <c r="D148" s="103" t="s">
        <v>95</v>
      </c>
      <c r="E148" s="102"/>
      <c r="F148" s="113"/>
      <c r="G148" s="113"/>
      <c r="H148" s="113"/>
    </row>
    <row r="149" spans="1:8" ht="12.75">
      <c r="A149" s="105" t="s">
        <v>96</v>
      </c>
      <c r="B149" s="105"/>
      <c r="C149" s="105" t="s">
        <v>869</v>
      </c>
      <c r="D149" s="106" t="s">
        <v>97</v>
      </c>
      <c r="E149" s="105" t="s">
        <v>1028</v>
      </c>
      <c r="F149" s="107">
        <v>30</v>
      </c>
      <c r="G149" s="107"/>
      <c r="H149" s="107">
        <f aca="true" t="shared" si="16" ref="H149:H157">F149*G149</f>
        <v>0</v>
      </c>
    </row>
    <row r="150" spans="1:8" ht="12.75">
      <c r="A150" s="105" t="s">
        <v>98</v>
      </c>
      <c r="B150" s="105"/>
      <c r="C150" s="105" t="s">
        <v>869</v>
      </c>
      <c r="D150" s="106" t="s">
        <v>99</v>
      </c>
      <c r="E150" s="105" t="s">
        <v>1028</v>
      </c>
      <c r="F150" s="107">
        <v>30</v>
      </c>
      <c r="G150" s="107"/>
      <c r="H150" s="107">
        <f t="shared" si="16"/>
        <v>0</v>
      </c>
    </row>
    <row r="151" spans="1:8" ht="12.75">
      <c r="A151" s="105" t="s">
        <v>100</v>
      </c>
      <c r="B151" s="105"/>
      <c r="C151" s="105" t="s">
        <v>869</v>
      </c>
      <c r="D151" s="106" t="s">
        <v>101</v>
      </c>
      <c r="E151" s="105" t="s">
        <v>987</v>
      </c>
      <c r="F151" s="107">
        <v>30</v>
      </c>
      <c r="G151" s="107"/>
      <c r="H151" s="107">
        <f t="shared" si="16"/>
        <v>0</v>
      </c>
    </row>
    <row r="152" spans="1:8" ht="12.75">
      <c r="A152" s="105" t="s">
        <v>102</v>
      </c>
      <c r="B152" s="105"/>
      <c r="C152" s="105" t="s">
        <v>869</v>
      </c>
      <c r="D152" s="106" t="s">
        <v>103</v>
      </c>
      <c r="E152" s="105" t="s">
        <v>987</v>
      </c>
      <c r="F152" s="107">
        <v>16</v>
      </c>
      <c r="G152" s="107"/>
      <c r="H152" s="107">
        <f t="shared" si="16"/>
        <v>0</v>
      </c>
    </row>
    <row r="153" spans="1:8" ht="12.75">
      <c r="A153" s="105" t="s">
        <v>104</v>
      </c>
      <c r="B153" s="105"/>
      <c r="C153" s="105" t="s">
        <v>869</v>
      </c>
      <c r="D153" s="106" t="s">
        <v>105</v>
      </c>
      <c r="E153" s="105" t="s">
        <v>987</v>
      </c>
      <c r="F153" s="107">
        <v>4</v>
      </c>
      <c r="G153" s="107"/>
      <c r="H153" s="107">
        <f t="shared" si="16"/>
        <v>0</v>
      </c>
    </row>
    <row r="154" spans="1:8" ht="12.75">
      <c r="A154" s="105" t="s">
        <v>106</v>
      </c>
      <c r="B154" s="105"/>
      <c r="C154" s="105" t="s">
        <v>869</v>
      </c>
      <c r="D154" s="106" t="s">
        <v>107</v>
      </c>
      <c r="E154" s="105" t="s">
        <v>987</v>
      </c>
      <c r="F154" s="107">
        <v>4</v>
      </c>
      <c r="G154" s="107"/>
      <c r="H154" s="107">
        <f t="shared" si="16"/>
        <v>0</v>
      </c>
    </row>
    <row r="155" spans="1:8" ht="12.75">
      <c r="A155" s="105" t="s">
        <v>108</v>
      </c>
      <c r="B155" s="105"/>
      <c r="C155" s="105" t="s">
        <v>869</v>
      </c>
      <c r="D155" s="106" t="s">
        <v>109</v>
      </c>
      <c r="E155" s="105" t="s">
        <v>987</v>
      </c>
      <c r="F155" s="107">
        <v>89</v>
      </c>
      <c r="G155" s="107"/>
      <c r="H155" s="107">
        <f t="shared" si="16"/>
        <v>0</v>
      </c>
    </row>
    <row r="156" spans="1:8" ht="22.5">
      <c r="A156" s="105" t="s">
        <v>110</v>
      </c>
      <c r="B156" s="105"/>
      <c r="C156" s="105" t="s">
        <v>869</v>
      </c>
      <c r="D156" s="106" t="s">
        <v>111</v>
      </c>
      <c r="E156" s="105" t="s">
        <v>870</v>
      </c>
      <c r="F156" s="107">
        <v>4</v>
      </c>
      <c r="G156" s="107"/>
      <c r="H156" s="107">
        <f t="shared" si="16"/>
        <v>0</v>
      </c>
    </row>
    <row r="157" spans="1:8" ht="22.5">
      <c r="A157" s="105" t="s">
        <v>112</v>
      </c>
      <c r="B157" s="105"/>
      <c r="C157" s="105" t="s">
        <v>869</v>
      </c>
      <c r="D157" s="106" t="s">
        <v>113</v>
      </c>
      <c r="E157" s="105" t="s">
        <v>1003</v>
      </c>
      <c r="F157" s="107">
        <v>8</v>
      </c>
      <c r="G157" s="107"/>
      <c r="H157" s="107">
        <f t="shared" si="16"/>
        <v>0</v>
      </c>
    </row>
    <row r="158" spans="1:8" ht="21">
      <c r="A158" s="102"/>
      <c r="B158" s="102" t="s">
        <v>758</v>
      </c>
      <c r="C158" s="102"/>
      <c r="D158" s="103" t="s">
        <v>114</v>
      </c>
      <c r="E158" s="102"/>
      <c r="F158" s="108"/>
      <c r="G158" s="108"/>
      <c r="H158" s="109"/>
    </row>
    <row r="159" spans="1:8" ht="12.75">
      <c r="A159" s="105" t="s">
        <v>115</v>
      </c>
      <c r="B159" s="105"/>
      <c r="C159" s="105" t="s">
        <v>869</v>
      </c>
      <c r="D159" s="106" t="s">
        <v>116</v>
      </c>
      <c r="E159" s="105" t="s">
        <v>335</v>
      </c>
      <c r="F159" s="107">
        <v>225</v>
      </c>
      <c r="G159" s="107"/>
      <c r="H159" s="107">
        <f aca="true" t="shared" si="17" ref="H159:H172">F159*G159</f>
        <v>0</v>
      </c>
    </row>
    <row r="160" spans="1:8" ht="12.75">
      <c r="A160" s="105" t="s">
        <v>117</v>
      </c>
      <c r="B160" s="105"/>
      <c r="C160" s="105" t="s">
        <v>869</v>
      </c>
      <c r="D160" s="106" t="s">
        <v>118</v>
      </c>
      <c r="E160" s="105" t="s">
        <v>335</v>
      </c>
      <c r="F160" s="107">
        <v>26</v>
      </c>
      <c r="G160" s="107"/>
      <c r="H160" s="107">
        <f t="shared" si="17"/>
        <v>0</v>
      </c>
    </row>
    <row r="161" spans="1:8" ht="12.75">
      <c r="A161" s="105" t="s">
        <v>119</v>
      </c>
      <c r="B161" s="105"/>
      <c r="C161" s="105" t="s">
        <v>869</v>
      </c>
      <c r="D161" s="106" t="s">
        <v>120</v>
      </c>
      <c r="E161" s="105" t="s">
        <v>121</v>
      </c>
      <c r="F161" s="107">
        <v>1</v>
      </c>
      <c r="G161" s="107"/>
      <c r="H161" s="107">
        <f t="shared" si="17"/>
        <v>0</v>
      </c>
    </row>
    <row r="162" spans="1:8" ht="12.75">
      <c r="A162" s="105" t="s">
        <v>122</v>
      </c>
      <c r="B162" s="105"/>
      <c r="C162" s="105" t="s">
        <v>869</v>
      </c>
      <c r="D162" s="106" t="s">
        <v>123</v>
      </c>
      <c r="E162" s="105" t="s">
        <v>121</v>
      </c>
      <c r="F162" s="107">
        <v>1</v>
      </c>
      <c r="G162" s="107"/>
      <c r="H162" s="107">
        <f t="shared" si="17"/>
        <v>0</v>
      </c>
    </row>
    <row r="163" spans="1:8" ht="12.75">
      <c r="A163" s="105" t="s">
        <v>124</v>
      </c>
      <c r="B163" s="105"/>
      <c r="C163" s="105" t="s">
        <v>869</v>
      </c>
      <c r="D163" s="106" t="s">
        <v>125</v>
      </c>
      <c r="E163" s="105" t="s">
        <v>126</v>
      </c>
      <c r="F163" s="107">
        <v>30</v>
      </c>
      <c r="G163" s="107"/>
      <c r="H163" s="107">
        <f t="shared" si="17"/>
        <v>0</v>
      </c>
    </row>
    <row r="164" spans="1:8" ht="12.75">
      <c r="A164" s="105" t="s">
        <v>127</v>
      </c>
      <c r="B164" s="105"/>
      <c r="C164" s="105" t="s">
        <v>869</v>
      </c>
      <c r="D164" s="106" t="s">
        <v>128</v>
      </c>
      <c r="E164" s="105" t="s">
        <v>126</v>
      </c>
      <c r="F164" s="107">
        <v>30</v>
      </c>
      <c r="G164" s="107"/>
      <c r="H164" s="107">
        <f t="shared" si="17"/>
        <v>0</v>
      </c>
    </row>
    <row r="165" spans="1:8" ht="22.5">
      <c r="A165" s="105" t="s">
        <v>129</v>
      </c>
      <c r="B165" s="105"/>
      <c r="C165" s="105" t="s">
        <v>869</v>
      </c>
      <c r="D165" s="106" t="s">
        <v>130</v>
      </c>
      <c r="E165" s="105" t="s">
        <v>335</v>
      </c>
      <c r="F165" s="107">
        <v>1</v>
      </c>
      <c r="G165" s="107"/>
      <c r="H165" s="107">
        <f t="shared" si="17"/>
        <v>0</v>
      </c>
    </row>
    <row r="166" spans="1:8" ht="22.5">
      <c r="A166" s="105" t="s">
        <v>131</v>
      </c>
      <c r="B166" s="105"/>
      <c r="C166" s="105" t="s">
        <v>869</v>
      </c>
      <c r="D166" s="106" t="s">
        <v>132</v>
      </c>
      <c r="E166" s="105" t="s">
        <v>335</v>
      </c>
      <c r="F166" s="107">
        <v>250</v>
      </c>
      <c r="G166" s="107"/>
      <c r="H166" s="107">
        <f t="shared" si="17"/>
        <v>0</v>
      </c>
    </row>
    <row r="167" spans="1:8" ht="12.75">
      <c r="A167" s="105" t="s">
        <v>133</v>
      </c>
      <c r="B167" s="105"/>
      <c r="C167" s="105" t="s">
        <v>869</v>
      </c>
      <c r="D167" s="106" t="s">
        <v>134</v>
      </c>
      <c r="E167" s="105" t="s">
        <v>1003</v>
      </c>
      <c r="F167" s="107">
        <v>1</v>
      </c>
      <c r="G167" s="107"/>
      <c r="H167" s="107">
        <f t="shared" si="17"/>
        <v>0</v>
      </c>
    </row>
    <row r="168" spans="1:8" ht="12.75">
      <c r="A168" s="105" t="s">
        <v>135</v>
      </c>
      <c r="B168" s="105"/>
      <c r="C168" s="105" t="s">
        <v>869</v>
      </c>
      <c r="D168" s="106" t="s">
        <v>136</v>
      </c>
      <c r="E168" s="105" t="s">
        <v>1003</v>
      </c>
      <c r="F168" s="107">
        <v>13</v>
      </c>
      <c r="G168" s="107"/>
      <c r="H168" s="107">
        <f t="shared" si="17"/>
        <v>0</v>
      </c>
    </row>
    <row r="169" spans="1:8" ht="12.75">
      <c r="A169" s="105" t="s">
        <v>137</v>
      </c>
      <c r="B169" s="105"/>
      <c r="C169" s="105" t="s">
        <v>869</v>
      </c>
      <c r="D169" s="106" t="s">
        <v>138</v>
      </c>
      <c r="E169" s="105" t="s">
        <v>1003</v>
      </c>
      <c r="F169" s="107">
        <v>2</v>
      </c>
      <c r="G169" s="107"/>
      <c r="H169" s="107">
        <f t="shared" si="17"/>
        <v>0</v>
      </c>
    </row>
    <row r="170" spans="1:8" ht="22.5">
      <c r="A170" s="105" t="s">
        <v>139</v>
      </c>
      <c r="B170" s="105"/>
      <c r="C170" s="105" t="s">
        <v>869</v>
      </c>
      <c r="D170" s="106" t="s">
        <v>140</v>
      </c>
      <c r="E170" s="105" t="s">
        <v>141</v>
      </c>
      <c r="F170" s="107">
        <v>30</v>
      </c>
      <c r="G170" s="107"/>
      <c r="H170" s="107">
        <f t="shared" si="17"/>
        <v>0</v>
      </c>
    </row>
    <row r="171" spans="1:8" ht="22.5">
      <c r="A171" s="105" t="s">
        <v>142</v>
      </c>
      <c r="B171" s="105"/>
      <c r="C171" s="105" t="s">
        <v>869</v>
      </c>
      <c r="D171" s="106" t="s">
        <v>143</v>
      </c>
      <c r="E171" s="105" t="s">
        <v>141</v>
      </c>
      <c r="F171" s="107">
        <v>60</v>
      </c>
      <c r="G171" s="107"/>
      <c r="H171" s="107">
        <f t="shared" si="17"/>
        <v>0</v>
      </c>
    </row>
    <row r="172" spans="1:8" ht="12.75">
      <c r="A172" s="114" t="s">
        <v>144</v>
      </c>
      <c r="B172" s="114"/>
      <c r="C172" s="114" t="s">
        <v>869</v>
      </c>
      <c r="D172" s="115" t="s">
        <v>145</v>
      </c>
      <c r="E172" s="114" t="s">
        <v>141</v>
      </c>
      <c r="F172" s="116">
        <v>240</v>
      </c>
      <c r="G172" s="116"/>
      <c r="H172" s="107">
        <f t="shared" si="17"/>
        <v>0</v>
      </c>
    </row>
    <row r="173" spans="1:8" ht="14.25" customHeight="1">
      <c r="A173" s="132" t="s">
        <v>146</v>
      </c>
      <c r="B173" s="132"/>
      <c r="C173" s="132"/>
      <c r="D173" s="132"/>
      <c r="E173" s="132"/>
      <c r="F173" s="132"/>
      <c r="G173" s="132"/>
      <c r="H173" s="112">
        <f>SUM(H36:H172)</f>
        <v>0</v>
      </c>
    </row>
    <row r="174" spans="1:8" ht="21">
      <c r="A174" s="102"/>
      <c r="B174" s="102" t="s">
        <v>37</v>
      </c>
      <c r="C174" s="102"/>
      <c r="D174" s="103" t="s">
        <v>147</v>
      </c>
      <c r="E174" s="102"/>
      <c r="F174" s="113"/>
      <c r="G174" s="113"/>
      <c r="H174" s="113"/>
    </row>
    <row r="175" spans="1:8" ht="22.5">
      <c r="A175" s="105">
        <v>151</v>
      </c>
      <c r="B175" s="105"/>
      <c r="C175" s="105" t="s">
        <v>35</v>
      </c>
      <c r="D175" s="106" t="s">
        <v>148</v>
      </c>
      <c r="E175" s="105" t="s">
        <v>1003</v>
      </c>
      <c r="F175" s="107">
        <v>1</v>
      </c>
      <c r="G175" s="107"/>
      <c r="H175" s="107">
        <f aca="true" t="shared" si="18" ref="H175:H191">F175*G175</f>
        <v>0</v>
      </c>
    </row>
    <row r="176" spans="1:8" ht="12.75">
      <c r="A176" s="105">
        <f aca="true" t="shared" si="19" ref="A176:A191">A175+1</f>
        <v>152</v>
      </c>
      <c r="B176" s="105"/>
      <c r="C176" s="105" t="s">
        <v>35</v>
      </c>
      <c r="D176" s="106" t="s">
        <v>149</v>
      </c>
      <c r="E176" s="105" t="s">
        <v>1003</v>
      </c>
      <c r="F176" s="107">
        <v>1</v>
      </c>
      <c r="G176" s="107"/>
      <c r="H176" s="107">
        <f t="shared" si="18"/>
        <v>0</v>
      </c>
    </row>
    <row r="177" spans="1:8" ht="12.75">
      <c r="A177" s="105">
        <f t="shared" si="19"/>
        <v>153</v>
      </c>
      <c r="B177" s="105"/>
      <c r="C177" s="105" t="s">
        <v>35</v>
      </c>
      <c r="D177" s="106" t="s">
        <v>150</v>
      </c>
      <c r="E177" s="105" t="s">
        <v>1003</v>
      </c>
      <c r="F177" s="107">
        <v>2</v>
      </c>
      <c r="G177" s="107"/>
      <c r="H177" s="107">
        <f t="shared" si="18"/>
        <v>0</v>
      </c>
    </row>
    <row r="178" spans="1:8" ht="22.5">
      <c r="A178" s="105">
        <f t="shared" si="19"/>
        <v>154</v>
      </c>
      <c r="B178" s="105"/>
      <c r="C178" s="105" t="s">
        <v>35</v>
      </c>
      <c r="D178" s="106" t="s">
        <v>151</v>
      </c>
      <c r="E178" s="105" t="s">
        <v>1003</v>
      </c>
      <c r="F178" s="107">
        <v>63</v>
      </c>
      <c r="G178" s="107"/>
      <c r="H178" s="107">
        <f t="shared" si="18"/>
        <v>0</v>
      </c>
    </row>
    <row r="179" spans="1:8" ht="22.5">
      <c r="A179" s="105">
        <f t="shared" si="19"/>
        <v>155</v>
      </c>
      <c r="B179" s="105"/>
      <c r="C179" s="105" t="s">
        <v>35</v>
      </c>
      <c r="D179" s="106" t="s">
        <v>152</v>
      </c>
      <c r="E179" s="105" t="s">
        <v>1003</v>
      </c>
      <c r="F179" s="107">
        <v>63</v>
      </c>
      <c r="G179" s="107"/>
      <c r="H179" s="107">
        <f t="shared" si="18"/>
        <v>0</v>
      </c>
    </row>
    <row r="180" spans="1:8" ht="33.75">
      <c r="A180" s="105">
        <f t="shared" si="19"/>
        <v>156</v>
      </c>
      <c r="B180" s="105"/>
      <c r="C180" s="105" t="s">
        <v>35</v>
      </c>
      <c r="D180" s="106" t="s">
        <v>153</v>
      </c>
      <c r="E180" s="105" t="s">
        <v>1003</v>
      </c>
      <c r="F180" s="107">
        <v>3</v>
      </c>
      <c r="G180" s="107"/>
      <c r="H180" s="107">
        <f t="shared" si="18"/>
        <v>0</v>
      </c>
    </row>
    <row r="181" spans="1:8" ht="22.5">
      <c r="A181" s="105">
        <f t="shared" si="19"/>
        <v>157</v>
      </c>
      <c r="B181" s="105"/>
      <c r="C181" s="105" t="s">
        <v>35</v>
      </c>
      <c r="D181" s="106" t="s">
        <v>154</v>
      </c>
      <c r="E181" s="105" t="s">
        <v>1003</v>
      </c>
      <c r="F181" s="107">
        <v>9</v>
      </c>
      <c r="G181" s="107"/>
      <c r="H181" s="107">
        <f t="shared" si="18"/>
        <v>0</v>
      </c>
    </row>
    <row r="182" spans="1:8" ht="12.75">
      <c r="A182" s="105">
        <f t="shared" si="19"/>
        <v>158</v>
      </c>
      <c r="B182" s="105"/>
      <c r="C182" s="105" t="s">
        <v>35</v>
      </c>
      <c r="D182" s="106" t="s">
        <v>155</v>
      </c>
      <c r="E182" s="105" t="s">
        <v>1003</v>
      </c>
      <c r="F182" s="107">
        <v>1</v>
      </c>
      <c r="G182" s="107"/>
      <c r="H182" s="107">
        <f t="shared" si="18"/>
        <v>0</v>
      </c>
    </row>
    <row r="183" spans="1:8" ht="22.5">
      <c r="A183" s="105">
        <f t="shared" si="19"/>
        <v>159</v>
      </c>
      <c r="B183" s="105"/>
      <c r="C183" s="105" t="s">
        <v>35</v>
      </c>
      <c r="D183" s="106" t="s">
        <v>156</v>
      </c>
      <c r="E183" s="105" t="s">
        <v>1003</v>
      </c>
      <c r="F183" s="107">
        <v>1</v>
      </c>
      <c r="G183" s="107"/>
      <c r="H183" s="107">
        <f t="shared" si="18"/>
        <v>0</v>
      </c>
    </row>
    <row r="184" spans="1:8" ht="22.5">
      <c r="A184" s="105">
        <f t="shared" si="19"/>
        <v>160</v>
      </c>
      <c r="B184" s="105"/>
      <c r="C184" s="105" t="s">
        <v>35</v>
      </c>
      <c r="D184" s="106" t="s">
        <v>157</v>
      </c>
      <c r="E184" s="105" t="s">
        <v>1003</v>
      </c>
      <c r="F184" s="107">
        <v>32</v>
      </c>
      <c r="G184" s="107"/>
      <c r="H184" s="107">
        <f t="shared" si="18"/>
        <v>0</v>
      </c>
    </row>
    <row r="185" spans="1:8" ht="22.5">
      <c r="A185" s="105">
        <f t="shared" si="19"/>
        <v>161</v>
      </c>
      <c r="B185" s="105"/>
      <c r="C185" s="105" t="s">
        <v>35</v>
      </c>
      <c r="D185" s="106" t="s">
        <v>158</v>
      </c>
      <c r="E185" s="105" t="s">
        <v>1003</v>
      </c>
      <c r="F185" s="107">
        <v>1</v>
      </c>
      <c r="G185" s="107"/>
      <c r="H185" s="107">
        <f t="shared" si="18"/>
        <v>0</v>
      </c>
    </row>
    <row r="186" spans="1:8" ht="22.5">
      <c r="A186" s="105">
        <f t="shared" si="19"/>
        <v>162</v>
      </c>
      <c r="B186" s="105"/>
      <c r="C186" s="105" t="s">
        <v>35</v>
      </c>
      <c r="D186" s="106" t="s">
        <v>425</v>
      </c>
      <c r="E186" s="105" t="s">
        <v>987</v>
      </c>
      <c r="F186" s="107">
        <v>830</v>
      </c>
      <c r="G186" s="107"/>
      <c r="H186" s="107">
        <f t="shared" si="18"/>
        <v>0</v>
      </c>
    </row>
    <row r="187" spans="1:8" ht="22.5">
      <c r="A187" s="105">
        <f t="shared" si="19"/>
        <v>163</v>
      </c>
      <c r="B187" s="105"/>
      <c r="C187" s="105" t="s">
        <v>35</v>
      </c>
      <c r="D187" s="106" t="s">
        <v>426</v>
      </c>
      <c r="E187" s="105" t="s">
        <v>987</v>
      </c>
      <c r="F187" s="107">
        <v>280</v>
      </c>
      <c r="G187" s="107"/>
      <c r="H187" s="107">
        <f t="shared" si="18"/>
        <v>0</v>
      </c>
    </row>
    <row r="188" spans="1:8" ht="22.5">
      <c r="A188" s="105">
        <f t="shared" si="19"/>
        <v>164</v>
      </c>
      <c r="B188" s="105"/>
      <c r="C188" s="105" t="s">
        <v>35</v>
      </c>
      <c r="D188" s="106" t="s">
        <v>427</v>
      </c>
      <c r="E188" s="105" t="s">
        <v>1003</v>
      </c>
      <c r="F188" s="107">
        <v>1</v>
      </c>
      <c r="G188" s="107"/>
      <c r="H188" s="107">
        <f t="shared" si="18"/>
        <v>0</v>
      </c>
    </row>
    <row r="189" spans="1:8" ht="22.5">
      <c r="A189" s="105">
        <f t="shared" si="19"/>
        <v>165</v>
      </c>
      <c r="B189" s="105"/>
      <c r="C189" s="105" t="s">
        <v>35</v>
      </c>
      <c r="D189" s="106" t="s">
        <v>428</v>
      </c>
      <c r="E189" s="105" t="s">
        <v>429</v>
      </c>
      <c r="F189" s="107">
        <v>1</v>
      </c>
      <c r="G189" s="107"/>
      <c r="H189" s="107">
        <f t="shared" si="18"/>
        <v>0</v>
      </c>
    </row>
    <row r="190" spans="1:8" ht="12.75">
      <c r="A190" s="105">
        <f t="shared" si="19"/>
        <v>166</v>
      </c>
      <c r="B190" s="105"/>
      <c r="C190" s="105" t="s">
        <v>35</v>
      </c>
      <c r="D190" s="106" t="s">
        <v>430</v>
      </c>
      <c r="E190" s="105" t="s">
        <v>431</v>
      </c>
      <c r="F190" s="107">
        <v>2</v>
      </c>
      <c r="G190" s="107"/>
      <c r="H190" s="107">
        <f t="shared" si="18"/>
        <v>0</v>
      </c>
    </row>
    <row r="191" spans="1:8" ht="12.75">
      <c r="A191" s="105">
        <f t="shared" si="19"/>
        <v>167</v>
      </c>
      <c r="B191" s="114"/>
      <c r="C191" s="114" t="s">
        <v>35</v>
      </c>
      <c r="D191" s="115" t="s">
        <v>432</v>
      </c>
      <c r="E191" s="114" t="s">
        <v>1091</v>
      </c>
      <c r="F191" s="116">
        <v>2</v>
      </c>
      <c r="G191" s="116"/>
      <c r="H191" s="107">
        <f t="shared" si="18"/>
        <v>0</v>
      </c>
    </row>
    <row r="192" spans="1:8" ht="14.25" customHeight="1">
      <c r="A192" s="132" t="s">
        <v>433</v>
      </c>
      <c r="B192" s="132"/>
      <c r="C192" s="132"/>
      <c r="D192" s="132"/>
      <c r="E192" s="132"/>
      <c r="F192" s="132"/>
      <c r="G192" s="132"/>
      <c r="H192" s="112">
        <f>SUM(H175:H191)</f>
        <v>0</v>
      </c>
    </row>
    <row r="193" spans="1:8" ht="12.75">
      <c r="A193" s="117"/>
      <c r="B193" s="118"/>
      <c r="C193" s="118"/>
      <c r="D193" s="119" t="s">
        <v>949</v>
      </c>
      <c r="E193" s="118"/>
      <c r="F193" s="118"/>
      <c r="G193" s="118"/>
      <c r="H193" s="120"/>
    </row>
    <row r="194" spans="1:8" ht="21">
      <c r="A194" s="102"/>
      <c r="B194" s="102" t="s">
        <v>38</v>
      </c>
      <c r="C194" s="102"/>
      <c r="D194" s="103" t="s">
        <v>434</v>
      </c>
      <c r="E194" s="102"/>
      <c r="F194" s="113"/>
      <c r="G194" s="113"/>
      <c r="H194" s="113"/>
    </row>
    <row r="195" spans="1:8" ht="22.5">
      <c r="A195" s="105">
        <v>168</v>
      </c>
      <c r="B195" s="105"/>
      <c r="C195" s="105" t="s">
        <v>35</v>
      </c>
      <c r="D195" s="106" t="s">
        <v>435</v>
      </c>
      <c r="E195" s="121" t="s">
        <v>436</v>
      </c>
      <c r="F195" s="107">
        <v>2</v>
      </c>
      <c r="G195" s="107"/>
      <c r="H195" s="107">
        <f aca="true" t="shared" si="20" ref="H195:H203">F195*G195</f>
        <v>0</v>
      </c>
    </row>
    <row r="196" spans="1:8" ht="22.5">
      <c r="A196" s="105">
        <f aca="true" t="shared" si="21" ref="A196:A203">A195+1</f>
        <v>169</v>
      </c>
      <c r="B196" s="105"/>
      <c r="C196" s="105" t="s">
        <v>35</v>
      </c>
      <c r="D196" s="106" t="s">
        <v>437</v>
      </c>
      <c r="E196" s="121" t="s">
        <v>870</v>
      </c>
      <c r="F196" s="107">
        <v>2</v>
      </c>
      <c r="G196" s="107"/>
      <c r="H196" s="107">
        <f t="shared" si="20"/>
        <v>0</v>
      </c>
    </row>
    <row r="197" spans="1:8" ht="12.75">
      <c r="A197" s="105">
        <f t="shared" si="21"/>
        <v>170</v>
      </c>
      <c r="B197" s="105"/>
      <c r="C197" s="105" t="s">
        <v>35</v>
      </c>
      <c r="D197" s="106" t="s">
        <v>438</v>
      </c>
      <c r="E197" s="121" t="s">
        <v>870</v>
      </c>
      <c r="F197" s="107">
        <v>1</v>
      </c>
      <c r="G197" s="107"/>
      <c r="H197" s="107">
        <f t="shared" si="20"/>
        <v>0</v>
      </c>
    </row>
    <row r="198" spans="1:8" ht="12.75">
      <c r="A198" s="105">
        <f t="shared" si="21"/>
        <v>171</v>
      </c>
      <c r="B198" s="105"/>
      <c r="C198" s="105" t="s">
        <v>35</v>
      </c>
      <c r="D198" s="106" t="s">
        <v>439</v>
      </c>
      <c r="E198" s="121" t="s">
        <v>1003</v>
      </c>
      <c r="F198" s="107">
        <v>1</v>
      </c>
      <c r="G198" s="107"/>
      <c r="H198" s="107">
        <f t="shared" si="20"/>
        <v>0</v>
      </c>
    </row>
    <row r="199" spans="1:8" ht="22.5">
      <c r="A199" s="105">
        <f t="shared" si="21"/>
        <v>172</v>
      </c>
      <c r="B199" s="105"/>
      <c r="C199" s="105" t="s">
        <v>35</v>
      </c>
      <c r="D199" s="106" t="s">
        <v>440</v>
      </c>
      <c r="E199" s="121" t="s">
        <v>987</v>
      </c>
      <c r="F199" s="107">
        <v>30</v>
      </c>
      <c r="G199" s="107"/>
      <c r="H199" s="107">
        <f t="shared" si="20"/>
        <v>0</v>
      </c>
    </row>
    <row r="200" spans="1:8" ht="33.75">
      <c r="A200" s="105">
        <f t="shared" si="21"/>
        <v>173</v>
      </c>
      <c r="B200" s="105"/>
      <c r="C200" s="105" t="s">
        <v>35</v>
      </c>
      <c r="D200" s="106" t="s">
        <v>441</v>
      </c>
      <c r="E200" s="121" t="s">
        <v>987</v>
      </c>
      <c r="F200" s="107">
        <v>30</v>
      </c>
      <c r="G200" s="107"/>
      <c r="H200" s="107">
        <f t="shared" si="20"/>
        <v>0</v>
      </c>
    </row>
    <row r="201" spans="1:8" ht="22.5">
      <c r="A201" s="105">
        <f t="shared" si="21"/>
        <v>174</v>
      </c>
      <c r="B201" s="105"/>
      <c r="C201" s="105" t="s">
        <v>35</v>
      </c>
      <c r="D201" s="106" t="s">
        <v>442</v>
      </c>
      <c r="E201" s="121" t="s">
        <v>987</v>
      </c>
      <c r="F201" s="107">
        <v>15</v>
      </c>
      <c r="G201" s="107"/>
      <c r="H201" s="107">
        <f t="shared" si="20"/>
        <v>0</v>
      </c>
    </row>
    <row r="202" spans="1:8" ht="22.5">
      <c r="A202" s="105">
        <f t="shared" si="21"/>
        <v>175</v>
      </c>
      <c r="B202" s="105"/>
      <c r="C202" s="105" t="s">
        <v>35</v>
      </c>
      <c r="D202" s="106" t="s">
        <v>443</v>
      </c>
      <c r="E202" s="121" t="s">
        <v>1091</v>
      </c>
      <c r="F202" s="107">
        <v>2</v>
      </c>
      <c r="G202" s="107"/>
      <c r="H202" s="107">
        <f t="shared" si="20"/>
        <v>0</v>
      </c>
    </row>
    <row r="203" spans="1:8" ht="12.75">
      <c r="A203" s="105">
        <f t="shared" si="21"/>
        <v>176</v>
      </c>
      <c r="B203" s="105"/>
      <c r="C203" s="105" t="s">
        <v>35</v>
      </c>
      <c r="D203" s="106" t="s">
        <v>444</v>
      </c>
      <c r="E203" s="121" t="s">
        <v>1091</v>
      </c>
      <c r="F203" s="107">
        <v>1</v>
      </c>
      <c r="G203" s="107"/>
      <c r="H203" s="107">
        <f t="shared" si="20"/>
        <v>0</v>
      </c>
    </row>
    <row r="204" spans="1:8" ht="21">
      <c r="A204" s="110"/>
      <c r="B204" s="102" t="s">
        <v>38</v>
      </c>
      <c r="C204" s="102"/>
      <c r="D204" s="103" t="s">
        <v>445</v>
      </c>
      <c r="E204" s="122"/>
      <c r="F204" s="108"/>
      <c r="G204" s="108"/>
      <c r="H204" s="109"/>
    </row>
    <row r="205" spans="1:8" ht="33.75">
      <c r="A205" s="105">
        <v>177</v>
      </c>
      <c r="B205" s="105"/>
      <c r="C205" s="105" t="s">
        <v>35</v>
      </c>
      <c r="D205" s="106" t="s">
        <v>446</v>
      </c>
      <c r="E205" s="121" t="s">
        <v>987</v>
      </c>
      <c r="F205" s="107">
        <v>2100</v>
      </c>
      <c r="G205" s="107"/>
      <c r="H205" s="107">
        <f aca="true" t="shared" si="22" ref="H205:H230">F205*G205</f>
        <v>0</v>
      </c>
    </row>
    <row r="206" spans="1:8" ht="33.75">
      <c r="A206" s="105">
        <f aca="true" t="shared" si="23" ref="A206:A230">A205+1</f>
        <v>178</v>
      </c>
      <c r="B206" s="105"/>
      <c r="C206" s="105" t="s">
        <v>35</v>
      </c>
      <c r="D206" s="106" t="s">
        <v>447</v>
      </c>
      <c r="E206" s="121" t="s">
        <v>987</v>
      </c>
      <c r="F206" s="107">
        <v>30</v>
      </c>
      <c r="G206" s="107"/>
      <c r="H206" s="107">
        <f t="shared" si="22"/>
        <v>0</v>
      </c>
    </row>
    <row r="207" spans="1:8" ht="33.75">
      <c r="A207" s="105">
        <f t="shared" si="23"/>
        <v>179</v>
      </c>
      <c r="B207" s="105"/>
      <c r="C207" s="105" t="s">
        <v>35</v>
      </c>
      <c r="D207" s="106" t="s">
        <v>448</v>
      </c>
      <c r="E207" s="121" t="s">
        <v>987</v>
      </c>
      <c r="F207" s="107">
        <v>30</v>
      </c>
      <c r="G207" s="107"/>
      <c r="H207" s="107">
        <f t="shared" si="22"/>
        <v>0</v>
      </c>
    </row>
    <row r="208" spans="1:8" ht="33.75">
      <c r="A208" s="105">
        <f t="shared" si="23"/>
        <v>180</v>
      </c>
      <c r="B208" s="105"/>
      <c r="C208" s="105" t="s">
        <v>35</v>
      </c>
      <c r="D208" s="106" t="s">
        <v>449</v>
      </c>
      <c r="E208" s="121" t="s">
        <v>987</v>
      </c>
      <c r="F208" s="107">
        <v>130</v>
      </c>
      <c r="G208" s="107"/>
      <c r="H208" s="107">
        <f t="shared" si="22"/>
        <v>0</v>
      </c>
    </row>
    <row r="209" spans="1:8" ht="22.5">
      <c r="A209" s="105">
        <f t="shared" si="23"/>
        <v>181</v>
      </c>
      <c r="B209" s="105"/>
      <c r="C209" s="105" t="s">
        <v>35</v>
      </c>
      <c r="D209" s="106" t="s">
        <v>450</v>
      </c>
      <c r="E209" s="121" t="s">
        <v>987</v>
      </c>
      <c r="F209" s="107">
        <v>10</v>
      </c>
      <c r="G209" s="107"/>
      <c r="H209" s="107">
        <f t="shared" si="22"/>
        <v>0</v>
      </c>
    </row>
    <row r="210" spans="1:8" ht="22.5">
      <c r="A210" s="105">
        <f t="shared" si="23"/>
        <v>182</v>
      </c>
      <c r="B210" s="105"/>
      <c r="C210" s="105" t="s">
        <v>35</v>
      </c>
      <c r="D210" s="106" t="s">
        <v>451</v>
      </c>
      <c r="E210" s="121" t="s">
        <v>24</v>
      </c>
      <c r="F210" s="107">
        <v>20</v>
      </c>
      <c r="G210" s="107"/>
      <c r="H210" s="107">
        <f t="shared" si="22"/>
        <v>0</v>
      </c>
    </row>
    <row r="211" spans="1:8" ht="22.5">
      <c r="A211" s="105">
        <f t="shared" si="23"/>
        <v>183</v>
      </c>
      <c r="B211" s="105"/>
      <c r="C211" s="105" t="s">
        <v>35</v>
      </c>
      <c r="D211" s="106" t="s">
        <v>452</v>
      </c>
      <c r="E211" s="121" t="s">
        <v>1003</v>
      </c>
      <c r="F211" s="107">
        <v>45</v>
      </c>
      <c r="G211" s="107"/>
      <c r="H211" s="107">
        <f t="shared" si="22"/>
        <v>0</v>
      </c>
    </row>
    <row r="212" spans="1:8" ht="22.5">
      <c r="A212" s="105">
        <f t="shared" si="23"/>
        <v>184</v>
      </c>
      <c r="B212" s="105"/>
      <c r="C212" s="105" t="s">
        <v>35</v>
      </c>
      <c r="D212" s="106" t="s">
        <v>453</v>
      </c>
      <c r="E212" s="121" t="s">
        <v>1003</v>
      </c>
      <c r="F212" s="107">
        <v>1</v>
      </c>
      <c r="G212" s="107"/>
      <c r="H212" s="107">
        <f t="shared" si="22"/>
        <v>0</v>
      </c>
    </row>
    <row r="213" spans="1:8" ht="22.5">
      <c r="A213" s="105">
        <f t="shared" si="23"/>
        <v>185</v>
      </c>
      <c r="B213" s="105"/>
      <c r="C213" s="105" t="s">
        <v>35</v>
      </c>
      <c r="D213" s="106" t="s">
        <v>454</v>
      </c>
      <c r="E213" s="121" t="s">
        <v>1003</v>
      </c>
      <c r="F213" s="107">
        <v>45</v>
      </c>
      <c r="G213" s="107"/>
      <c r="H213" s="107">
        <f t="shared" si="22"/>
        <v>0</v>
      </c>
    </row>
    <row r="214" spans="1:8" ht="22.5">
      <c r="A214" s="105">
        <f t="shared" si="23"/>
        <v>186</v>
      </c>
      <c r="B214" s="105"/>
      <c r="C214" s="105" t="s">
        <v>35</v>
      </c>
      <c r="D214" s="106" t="s">
        <v>455</v>
      </c>
      <c r="E214" s="121" t="s">
        <v>1003</v>
      </c>
      <c r="F214" s="107">
        <v>7</v>
      </c>
      <c r="G214" s="107"/>
      <c r="H214" s="107">
        <f t="shared" si="22"/>
        <v>0</v>
      </c>
    </row>
    <row r="215" spans="1:8" ht="12.75">
      <c r="A215" s="105">
        <f t="shared" si="23"/>
        <v>187</v>
      </c>
      <c r="B215" s="105"/>
      <c r="C215" s="105" t="s">
        <v>35</v>
      </c>
      <c r="D215" s="106" t="s">
        <v>456</v>
      </c>
      <c r="E215" s="121" t="s">
        <v>1003</v>
      </c>
      <c r="F215" s="107">
        <v>7</v>
      </c>
      <c r="G215" s="107"/>
      <c r="H215" s="107">
        <f t="shared" si="22"/>
        <v>0</v>
      </c>
    </row>
    <row r="216" spans="1:8" ht="22.5">
      <c r="A216" s="105">
        <f t="shared" si="23"/>
        <v>188</v>
      </c>
      <c r="B216" s="105"/>
      <c r="C216" s="105" t="s">
        <v>35</v>
      </c>
      <c r="D216" s="106" t="s">
        <v>457</v>
      </c>
      <c r="E216" s="121" t="s">
        <v>1003</v>
      </c>
      <c r="F216" s="107">
        <v>38</v>
      </c>
      <c r="G216" s="107"/>
      <c r="H216" s="107">
        <f t="shared" si="22"/>
        <v>0</v>
      </c>
    </row>
    <row r="217" spans="1:8" ht="22.5">
      <c r="A217" s="105">
        <f t="shared" si="23"/>
        <v>189</v>
      </c>
      <c r="B217" s="105"/>
      <c r="C217" s="105" t="s">
        <v>35</v>
      </c>
      <c r="D217" s="106" t="s">
        <v>458</v>
      </c>
      <c r="E217" s="121" t="s">
        <v>1003</v>
      </c>
      <c r="F217" s="107">
        <v>3</v>
      </c>
      <c r="G217" s="107"/>
      <c r="H217" s="107">
        <f t="shared" si="22"/>
        <v>0</v>
      </c>
    </row>
    <row r="218" spans="1:8" ht="22.5">
      <c r="A218" s="105">
        <f t="shared" si="23"/>
        <v>190</v>
      </c>
      <c r="B218" s="105"/>
      <c r="C218" s="105"/>
      <c r="D218" s="106" t="s">
        <v>459</v>
      </c>
      <c r="E218" s="121" t="s">
        <v>1003</v>
      </c>
      <c r="F218" s="107">
        <v>1</v>
      </c>
      <c r="G218" s="107"/>
      <c r="H218" s="107">
        <f t="shared" si="22"/>
        <v>0</v>
      </c>
    </row>
    <row r="219" spans="1:8" ht="12.75">
      <c r="A219" s="105">
        <f t="shared" si="23"/>
        <v>191</v>
      </c>
      <c r="B219" s="105"/>
      <c r="C219" s="105" t="s">
        <v>35</v>
      </c>
      <c r="D219" s="106" t="s">
        <v>460</v>
      </c>
      <c r="E219" s="121" t="s">
        <v>1003</v>
      </c>
      <c r="F219" s="107">
        <v>3</v>
      </c>
      <c r="G219" s="107"/>
      <c r="H219" s="107">
        <f t="shared" si="22"/>
        <v>0</v>
      </c>
    </row>
    <row r="220" spans="1:8" ht="12.75">
      <c r="A220" s="105">
        <f t="shared" si="23"/>
        <v>192</v>
      </c>
      <c r="B220" s="105"/>
      <c r="C220" s="105" t="s">
        <v>35</v>
      </c>
      <c r="D220" s="106" t="s">
        <v>461</v>
      </c>
      <c r="E220" s="121" t="s">
        <v>1003</v>
      </c>
      <c r="F220" s="107">
        <v>1</v>
      </c>
      <c r="G220" s="107"/>
      <c r="H220" s="107">
        <f t="shared" si="22"/>
        <v>0</v>
      </c>
    </row>
    <row r="221" spans="1:8" ht="12.75">
      <c r="A221" s="105">
        <f t="shared" si="23"/>
        <v>193</v>
      </c>
      <c r="B221" s="105"/>
      <c r="C221" s="105" t="s">
        <v>35</v>
      </c>
      <c r="D221" s="106" t="s">
        <v>462</v>
      </c>
      <c r="E221" s="121" t="s">
        <v>463</v>
      </c>
      <c r="F221" s="107">
        <v>45</v>
      </c>
      <c r="G221" s="107"/>
      <c r="H221" s="107">
        <f t="shared" si="22"/>
        <v>0</v>
      </c>
    </row>
    <row r="222" spans="1:8" ht="12.75">
      <c r="A222" s="105">
        <f t="shared" si="23"/>
        <v>194</v>
      </c>
      <c r="B222" s="105"/>
      <c r="C222" s="105" t="s">
        <v>35</v>
      </c>
      <c r="D222" s="106" t="s">
        <v>464</v>
      </c>
      <c r="E222" s="121" t="s">
        <v>1091</v>
      </c>
      <c r="F222" s="107">
        <v>45</v>
      </c>
      <c r="G222" s="107"/>
      <c r="H222" s="107">
        <f t="shared" si="22"/>
        <v>0</v>
      </c>
    </row>
    <row r="223" spans="1:8" ht="22.5">
      <c r="A223" s="105">
        <f t="shared" si="23"/>
        <v>195</v>
      </c>
      <c r="B223" s="105"/>
      <c r="C223" s="105" t="s">
        <v>35</v>
      </c>
      <c r="D223" s="106" t="s">
        <v>14</v>
      </c>
      <c r="E223" s="121" t="s">
        <v>1003</v>
      </c>
      <c r="F223" s="107">
        <v>8</v>
      </c>
      <c r="G223" s="107"/>
      <c r="H223" s="107">
        <f t="shared" si="22"/>
        <v>0</v>
      </c>
    </row>
    <row r="224" spans="1:8" ht="12.75">
      <c r="A224" s="105">
        <f t="shared" si="23"/>
        <v>196</v>
      </c>
      <c r="B224" s="105"/>
      <c r="C224" s="105" t="s">
        <v>35</v>
      </c>
      <c r="D224" s="106" t="s">
        <v>15</v>
      </c>
      <c r="E224" s="121" t="s">
        <v>1003</v>
      </c>
      <c r="F224" s="107">
        <v>8</v>
      </c>
      <c r="G224" s="107"/>
      <c r="H224" s="107">
        <f t="shared" si="22"/>
        <v>0</v>
      </c>
    </row>
    <row r="225" spans="1:8" ht="12.75">
      <c r="A225" s="105">
        <f t="shared" si="23"/>
        <v>197</v>
      </c>
      <c r="B225" s="105"/>
      <c r="C225" s="105" t="s">
        <v>35</v>
      </c>
      <c r="D225" s="106" t="s">
        <v>465</v>
      </c>
      <c r="E225" s="121" t="s">
        <v>1003</v>
      </c>
      <c r="F225" s="107">
        <v>8</v>
      </c>
      <c r="G225" s="107"/>
      <c r="H225" s="107">
        <f t="shared" si="22"/>
        <v>0</v>
      </c>
    </row>
    <row r="226" spans="1:8" ht="33.75">
      <c r="A226" s="105">
        <f t="shared" si="23"/>
        <v>198</v>
      </c>
      <c r="B226" s="105"/>
      <c r="C226" s="105" t="s">
        <v>35</v>
      </c>
      <c r="D226" s="106" t="s">
        <v>214</v>
      </c>
      <c r="E226" s="121" t="s">
        <v>1003</v>
      </c>
      <c r="F226" s="107">
        <v>1</v>
      </c>
      <c r="G226" s="107"/>
      <c r="H226" s="107">
        <f t="shared" si="22"/>
        <v>0</v>
      </c>
    </row>
    <row r="227" spans="1:8" ht="22.5">
      <c r="A227" s="105">
        <f t="shared" si="23"/>
        <v>199</v>
      </c>
      <c r="B227" s="105"/>
      <c r="C227" s="105" t="s">
        <v>35</v>
      </c>
      <c r="D227" s="106" t="s">
        <v>215</v>
      </c>
      <c r="E227" s="121" t="s">
        <v>987</v>
      </c>
      <c r="F227" s="107">
        <v>80</v>
      </c>
      <c r="G227" s="107"/>
      <c r="H227" s="107">
        <f t="shared" si="22"/>
        <v>0</v>
      </c>
    </row>
    <row r="228" spans="1:8" ht="12.75">
      <c r="A228" s="105">
        <f t="shared" si="23"/>
        <v>200</v>
      </c>
      <c r="B228" s="105"/>
      <c r="C228" s="105"/>
      <c r="D228" s="106" t="s">
        <v>216</v>
      </c>
      <c r="E228" s="121" t="s">
        <v>1003</v>
      </c>
      <c r="F228" s="107">
        <v>3</v>
      </c>
      <c r="G228" s="107"/>
      <c r="H228" s="107">
        <f t="shared" si="22"/>
        <v>0</v>
      </c>
    </row>
    <row r="229" spans="1:8" ht="12.75">
      <c r="A229" s="105">
        <f t="shared" si="23"/>
        <v>201</v>
      </c>
      <c r="B229" s="105"/>
      <c r="C229" s="105"/>
      <c r="D229" s="106" t="s">
        <v>216</v>
      </c>
      <c r="E229" s="121" t="s">
        <v>1003</v>
      </c>
      <c r="F229" s="107">
        <v>1</v>
      </c>
      <c r="G229" s="107"/>
      <c r="H229" s="107">
        <f t="shared" si="22"/>
        <v>0</v>
      </c>
    </row>
    <row r="230" spans="1:8" ht="12.75">
      <c r="A230" s="105">
        <f t="shared" si="23"/>
        <v>202</v>
      </c>
      <c r="B230" s="105"/>
      <c r="C230" s="105"/>
      <c r="D230" s="106" t="s">
        <v>217</v>
      </c>
      <c r="E230" s="121" t="s">
        <v>1003</v>
      </c>
      <c r="F230" s="107">
        <v>4</v>
      </c>
      <c r="G230" s="107"/>
      <c r="H230" s="107">
        <f t="shared" si="22"/>
        <v>0</v>
      </c>
    </row>
    <row r="231" spans="1:8" ht="21">
      <c r="A231" s="110"/>
      <c r="B231" s="102" t="s">
        <v>38</v>
      </c>
      <c r="C231" s="102"/>
      <c r="D231" s="103" t="s">
        <v>218</v>
      </c>
      <c r="E231" s="122"/>
      <c r="F231" s="108"/>
      <c r="G231" s="108"/>
      <c r="H231" s="109"/>
    </row>
    <row r="232" spans="1:8" ht="22.5">
      <c r="A232" s="105">
        <v>203</v>
      </c>
      <c r="B232" s="105"/>
      <c r="C232" s="105" t="s">
        <v>35</v>
      </c>
      <c r="D232" s="106" t="s">
        <v>450</v>
      </c>
      <c r="E232" s="121" t="s">
        <v>987</v>
      </c>
      <c r="F232" s="107">
        <v>150</v>
      </c>
      <c r="G232" s="107"/>
      <c r="H232" s="107">
        <f aca="true" t="shared" si="24" ref="H232:H258">F232*G232</f>
        <v>0</v>
      </c>
    </row>
    <row r="233" spans="1:8" ht="22.5">
      <c r="A233" s="105">
        <f aca="true" t="shared" si="25" ref="A233:A258">A232+1</f>
        <v>204</v>
      </c>
      <c r="B233" s="105"/>
      <c r="C233" s="105" t="s">
        <v>35</v>
      </c>
      <c r="D233" s="106" t="s">
        <v>219</v>
      </c>
      <c r="E233" s="121" t="s">
        <v>987</v>
      </c>
      <c r="F233" s="107">
        <v>1450</v>
      </c>
      <c r="G233" s="107"/>
      <c r="H233" s="107">
        <f t="shared" si="24"/>
        <v>0</v>
      </c>
    </row>
    <row r="234" spans="1:8" ht="22.5">
      <c r="A234" s="105">
        <f t="shared" si="25"/>
        <v>205</v>
      </c>
      <c r="B234" s="105"/>
      <c r="C234" s="105" t="s">
        <v>35</v>
      </c>
      <c r="D234" s="106" t="s">
        <v>220</v>
      </c>
      <c r="E234" s="121" t="s">
        <v>1003</v>
      </c>
      <c r="F234" s="107">
        <v>1</v>
      </c>
      <c r="G234" s="107"/>
      <c r="H234" s="107">
        <f t="shared" si="24"/>
        <v>0</v>
      </c>
    </row>
    <row r="235" spans="1:8" ht="12.75">
      <c r="A235" s="105">
        <f t="shared" si="25"/>
        <v>206</v>
      </c>
      <c r="B235" s="105"/>
      <c r="C235" s="105" t="s">
        <v>35</v>
      </c>
      <c r="D235" s="106" t="s">
        <v>221</v>
      </c>
      <c r="E235" s="121" t="s">
        <v>1003</v>
      </c>
      <c r="F235" s="107">
        <v>1</v>
      </c>
      <c r="G235" s="107"/>
      <c r="H235" s="107">
        <f t="shared" si="24"/>
        <v>0</v>
      </c>
    </row>
    <row r="236" spans="1:8" ht="22.5">
      <c r="A236" s="105">
        <f t="shared" si="25"/>
        <v>207</v>
      </c>
      <c r="B236" s="105"/>
      <c r="C236" s="105" t="s">
        <v>35</v>
      </c>
      <c r="D236" s="106" t="s">
        <v>222</v>
      </c>
      <c r="E236" s="121" t="s">
        <v>1003</v>
      </c>
      <c r="F236" s="107">
        <v>4</v>
      </c>
      <c r="G236" s="107"/>
      <c r="H236" s="107">
        <f t="shared" si="24"/>
        <v>0</v>
      </c>
    </row>
    <row r="237" spans="1:8" ht="22.5">
      <c r="A237" s="105">
        <f t="shared" si="25"/>
        <v>208</v>
      </c>
      <c r="B237" s="105"/>
      <c r="C237" s="105" t="s">
        <v>35</v>
      </c>
      <c r="D237" s="106" t="s">
        <v>223</v>
      </c>
      <c r="E237" s="121" t="s">
        <v>1003</v>
      </c>
      <c r="F237" s="107">
        <v>8</v>
      </c>
      <c r="G237" s="107"/>
      <c r="H237" s="107">
        <f t="shared" si="24"/>
        <v>0</v>
      </c>
    </row>
    <row r="238" spans="1:8" ht="22.5">
      <c r="A238" s="105">
        <f t="shared" si="25"/>
        <v>209</v>
      </c>
      <c r="B238" s="105"/>
      <c r="C238" s="105" t="s">
        <v>35</v>
      </c>
      <c r="D238" s="106" t="s">
        <v>224</v>
      </c>
      <c r="E238" s="121" t="s">
        <v>1003</v>
      </c>
      <c r="F238" s="107">
        <v>4</v>
      </c>
      <c r="G238" s="107"/>
      <c r="H238" s="107">
        <f t="shared" si="24"/>
        <v>0</v>
      </c>
    </row>
    <row r="239" spans="1:8" ht="22.5">
      <c r="A239" s="105">
        <f t="shared" si="25"/>
        <v>210</v>
      </c>
      <c r="B239" s="105"/>
      <c r="C239" s="105" t="s">
        <v>35</v>
      </c>
      <c r="D239" s="106" t="s">
        <v>225</v>
      </c>
      <c r="E239" s="121" t="s">
        <v>1003</v>
      </c>
      <c r="F239" s="107">
        <v>1</v>
      </c>
      <c r="G239" s="107"/>
      <c r="H239" s="107">
        <f t="shared" si="24"/>
        <v>0</v>
      </c>
    </row>
    <row r="240" spans="1:8" ht="12.75">
      <c r="A240" s="105">
        <f t="shared" si="25"/>
        <v>211</v>
      </c>
      <c r="B240" s="105"/>
      <c r="C240" s="105" t="s">
        <v>35</v>
      </c>
      <c r="D240" s="106" t="s">
        <v>226</v>
      </c>
      <c r="E240" s="121" t="s">
        <v>1003</v>
      </c>
      <c r="F240" s="107">
        <v>2</v>
      </c>
      <c r="G240" s="107"/>
      <c r="H240" s="107">
        <f t="shared" si="24"/>
        <v>0</v>
      </c>
    </row>
    <row r="241" spans="1:8" ht="12.75">
      <c r="A241" s="105">
        <f t="shared" si="25"/>
        <v>212</v>
      </c>
      <c r="B241" s="105"/>
      <c r="C241" s="105" t="s">
        <v>35</v>
      </c>
      <c r="D241" s="106" t="s">
        <v>227</v>
      </c>
      <c r="E241" s="121" t="s">
        <v>1003</v>
      </c>
      <c r="F241" s="107">
        <v>4</v>
      </c>
      <c r="G241" s="107"/>
      <c r="H241" s="107">
        <f t="shared" si="24"/>
        <v>0</v>
      </c>
    </row>
    <row r="242" spans="1:8" ht="22.5">
      <c r="A242" s="105">
        <f t="shared" si="25"/>
        <v>213</v>
      </c>
      <c r="B242" s="105"/>
      <c r="C242" s="105" t="s">
        <v>35</v>
      </c>
      <c r="D242" s="106" t="s">
        <v>228</v>
      </c>
      <c r="E242" s="121" t="s">
        <v>1003</v>
      </c>
      <c r="F242" s="107">
        <v>13</v>
      </c>
      <c r="G242" s="107"/>
      <c r="H242" s="107">
        <f t="shared" si="24"/>
        <v>0</v>
      </c>
    </row>
    <row r="243" spans="1:8" ht="12.75">
      <c r="A243" s="105">
        <f t="shared" si="25"/>
        <v>214</v>
      </c>
      <c r="B243" s="105"/>
      <c r="C243" s="105" t="s">
        <v>35</v>
      </c>
      <c r="D243" s="106" t="s">
        <v>229</v>
      </c>
      <c r="E243" s="121" t="s">
        <v>1003</v>
      </c>
      <c r="F243" s="107">
        <v>29</v>
      </c>
      <c r="G243" s="107"/>
      <c r="H243" s="107">
        <f t="shared" si="24"/>
        <v>0</v>
      </c>
    </row>
    <row r="244" spans="1:8" ht="12.75">
      <c r="A244" s="105">
        <f t="shared" si="25"/>
        <v>215</v>
      </c>
      <c r="B244" s="105"/>
      <c r="C244" s="105" t="s">
        <v>35</v>
      </c>
      <c r="D244" s="106" t="s">
        <v>230</v>
      </c>
      <c r="E244" s="121" t="s">
        <v>1003</v>
      </c>
      <c r="F244" s="107">
        <v>12</v>
      </c>
      <c r="G244" s="107"/>
      <c r="H244" s="107">
        <f t="shared" si="24"/>
        <v>0</v>
      </c>
    </row>
    <row r="245" spans="1:8" ht="12.75">
      <c r="A245" s="105">
        <f t="shared" si="25"/>
        <v>216</v>
      </c>
      <c r="B245" s="105"/>
      <c r="C245" s="105" t="s">
        <v>35</v>
      </c>
      <c r="D245" s="106" t="s">
        <v>231</v>
      </c>
      <c r="E245" s="121" t="s">
        <v>1003</v>
      </c>
      <c r="F245" s="107">
        <v>15</v>
      </c>
      <c r="G245" s="107"/>
      <c r="H245" s="107">
        <f t="shared" si="24"/>
        <v>0</v>
      </c>
    </row>
    <row r="246" spans="1:8" ht="12.75">
      <c r="A246" s="105">
        <f t="shared" si="25"/>
        <v>217</v>
      </c>
      <c r="B246" s="105"/>
      <c r="C246" s="105" t="s">
        <v>35</v>
      </c>
      <c r="D246" s="106" t="s">
        <v>232</v>
      </c>
      <c r="E246" s="121" t="s">
        <v>1003</v>
      </c>
      <c r="F246" s="107">
        <v>1</v>
      </c>
      <c r="G246" s="107"/>
      <c r="H246" s="107">
        <f t="shared" si="24"/>
        <v>0</v>
      </c>
    </row>
    <row r="247" spans="1:8" ht="12.75">
      <c r="A247" s="105">
        <f t="shared" si="25"/>
        <v>218</v>
      </c>
      <c r="B247" s="105"/>
      <c r="C247" s="105" t="s">
        <v>35</v>
      </c>
      <c r="D247" s="106" t="s">
        <v>233</v>
      </c>
      <c r="E247" s="121" t="s">
        <v>1003</v>
      </c>
      <c r="F247" s="107">
        <v>51</v>
      </c>
      <c r="G247" s="107"/>
      <c r="H247" s="107">
        <f t="shared" si="24"/>
        <v>0</v>
      </c>
    </row>
    <row r="248" spans="1:8" ht="12.75">
      <c r="A248" s="105">
        <f t="shared" si="25"/>
        <v>219</v>
      </c>
      <c r="B248" s="105"/>
      <c r="C248" s="105" t="s">
        <v>35</v>
      </c>
      <c r="D248" s="106" t="s">
        <v>234</v>
      </c>
      <c r="E248" s="121" t="s">
        <v>1003</v>
      </c>
      <c r="F248" s="107">
        <v>4</v>
      </c>
      <c r="G248" s="107"/>
      <c r="H248" s="107">
        <f t="shared" si="24"/>
        <v>0</v>
      </c>
    </row>
    <row r="249" spans="1:8" ht="22.5">
      <c r="A249" s="105">
        <f t="shared" si="25"/>
        <v>220</v>
      </c>
      <c r="B249" s="105"/>
      <c r="C249" s="105" t="s">
        <v>35</v>
      </c>
      <c r="D249" s="106" t="s">
        <v>443</v>
      </c>
      <c r="E249" s="121" t="s">
        <v>1091</v>
      </c>
      <c r="F249" s="107">
        <v>2</v>
      </c>
      <c r="G249" s="107"/>
      <c r="H249" s="107">
        <f t="shared" si="24"/>
        <v>0</v>
      </c>
    </row>
    <row r="250" spans="1:8" ht="12.75">
      <c r="A250" s="105">
        <f t="shared" si="25"/>
        <v>221</v>
      </c>
      <c r="B250" s="105"/>
      <c r="C250" s="105" t="s">
        <v>35</v>
      </c>
      <c r="D250" s="106" t="s">
        <v>235</v>
      </c>
      <c r="E250" s="121" t="s">
        <v>1091</v>
      </c>
      <c r="F250" s="107">
        <v>2</v>
      </c>
      <c r="G250" s="107"/>
      <c r="H250" s="107">
        <f t="shared" si="24"/>
        <v>0</v>
      </c>
    </row>
    <row r="251" spans="1:8" ht="12.75">
      <c r="A251" s="105">
        <f t="shared" si="25"/>
        <v>222</v>
      </c>
      <c r="B251" s="105"/>
      <c r="C251" s="105" t="s">
        <v>35</v>
      </c>
      <c r="D251" s="106" t="s">
        <v>236</v>
      </c>
      <c r="E251" s="121" t="s">
        <v>1003</v>
      </c>
      <c r="F251" s="107">
        <v>1</v>
      </c>
      <c r="G251" s="107"/>
      <c r="H251" s="107">
        <f t="shared" si="24"/>
        <v>0</v>
      </c>
    </row>
    <row r="252" spans="1:8" ht="12.75">
      <c r="A252" s="105">
        <f t="shared" si="25"/>
        <v>223</v>
      </c>
      <c r="B252" s="105"/>
      <c r="C252" s="105" t="s">
        <v>35</v>
      </c>
      <c r="D252" s="106" t="s">
        <v>237</v>
      </c>
      <c r="E252" s="121" t="s">
        <v>1003</v>
      </c>
      <c r="F252" s="107">
        <v>1</v>
      </c>
      <c r="G252" s="107"/>
      <c r="H252" s="107">
        <f t="shared" si="24"/>
        <v>0</v>
      </c>
    </row>
    <row r="253" spans="1:8" ht="12.75">
      <c r="A253" s="105">
        <f t="shared" si="25"/>
        <v>224</v>
      </c>
      <c r="B253" s="105"/>
      <c r="C253" s="105" t="s">
        <v>35</v>
      </c>
      <c r="D253" s="106" t="s">
        <v>238</v>
      </c>
      <c r="E253" s="121" t="s">
        <v>1003</v>
      </c>
      <c r="F253" s="107">
        <v>4</v>
      </c>
      <c r="G253" s="107"/>
      <c r="H253" s="107">
        <f t="shared" si="24"/>
        <v>0</v>
      </c>
    </row>
    <row r="254" spans="1:8" ht="12.75">
      <c r="A254" s="105">
        <f t="shared" si="25"/>
        <v>225</v>
      </c>
      <c r="B254" s="105"/>
      <c r="C254" s="105" t="s">
        <v>35</v>
      </c>
      <c r="D254" s="106" t="s">
        <v>239</v>
      </c>
      <c r="E254" s="121" t="s">
        <v>1003</v>
      </c>
      <c r="F254" s="107">
        <v>1</v>
      </c>
      <c r="G254" s="107"/>
      <c r="H254" s="107">
        <f t="shared" si="24"/>
        <v>0</v>
      </c>
    </row>
    <row r="255" spans="1:8" ht="22.5">
      <c r="A255" s="105">
        <f t="shared" si="25"/>
        <v>226</v>
      </c>
      <c r="B255" s="105"/>
      <c r="C255" s="105" t="s">
        <v>35</v>
      </c>
      <c r="D255" s="106" t="s">
        <v>240</v>
      </c>
      <c r="E255" s="121" t="s">
        <v>429</v>
      </c>
      <c r="F255" s="107">
        <v>1</v>
      </c>
      <c r="G255" s="107"/>
      <c r="H255" s="107">
        <f t="shared" si="24"/>
        <v>0</v>
      </c>
    </row>
    <row r="256" spans="1:8" ht="12.75">
      <c r="A256" s="105">
        <f t="shared" si="25"/>
        <v>227</v>
      </c>
      <c r="B256" s="105"/>
      <c r="C256" s="105" t="s">
        <v>35</v>
      </c>
      <c r="D256" s="106" t="s">
        <v>241</v>
      </c>
      <c r="E256" s="121" t="s">
        <v>1003</v>
      </c>
      <c r="F256" s="107">
        <v>1</v>
      </c>
      <c r="G256" s="107"/>
      <c r="H256" s="107">
        <f t="shared" si="24"/>
        <v>0</v>
      </c>
    </row>
    <row r="257" spans="1:8" ht="22.5">
      <c r="A257" s="105">
        <f t="shared" si="25"/>
        <v>228</v>
      </c>
      <c r="B257" s="105"/>
      <c r="C257" s="105" t="s">
        <v>35</v>
      </c>
      <c r="D257" s="106" t="s">
        <v>242</v>
      </c>
      <c r="E257" s="121" t="s">
        <v>1003</v>
      </c>
      <c r="F257" s="107">
        <v>76</v>
      </c>
      <c r="G257" s="107"/>
      <c r="H257" s="107">
        <f t="shared" si="24"/>
        <v>0</v>
      </c>
    </row>
    <row r="258" spans="1:8" ht="12.75">
      <c r="A258" s="105">
        <f t="shared" si="25"/>
        <v>229</v>
      </c>
      <c r="B258" s="114"/>
      <c r="C258" s="114" t="s">
        <v>35</v>
      </c>
      <c r="D258" s="115" t="s">
        <v>243</v>
      </c>
      <c r="E258" s="123" t="s">
        <v>1091</v>
      </c>
      <c r="F258" s="116">
        <v>1</v>
      </c>
      <c r="G258" s="116"/>
      <c r="H258" s="107">
        <f t="shared" si="24"/>
        <v>0</v>
      </c>
    </row>
    <row r="259" spans="1:8" ht="14.25" customHeight="1">
      <c r="A259" s="132" t="s">
        <v>244</v>
      </c>
      <c r="B259" s="132"/>
      <c r="C259" s="132"/>
      <c r="D259" s="132"/>
      <c r="E259" s="132"/>
      <c r="F259" s="132"/>
      <c r="G259" s="132"/>
      <c r="H259" s="124">
        <f>SUM(H195:H258)</f>
        <v>0</v>
      </c>
    </row>
  </sheetData>
  <sheetProtection selectLockedCells="1" selectUnlockedCells="1"/>
  <mergeCells count="6">
    <mergeCell ref="A192:G192"/>
    <mergeCell ref="A259:G259"/>
    <mergeCell ref="A3:H3"/>
    <mergeCell ref="A4:H4"/>
    <mergeCell ref="A147:G147"/>
    <mergeCell ref="A173:G1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cp:lastPrinted>2017-02-24T12:10:51Z</cp:lastPrinted>
  <dcterms:created xsi:type="dcterms:W3CDTF">2017-02-14T08:34:45Z</dcterms:created>
  <dcterms:modified xsi:type="dcterms:W3CDTF">2017-02-24T12:15:36Z</dcterms:modified>
  <cp:category/>
  <cp:version/>
  <cp:contentType/>
  <cp:contentStatus/>
</cp:coreProperties>
</file>